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Z:\Bonavigo\UFFICI\SEGRETARIO COMUNALE\ANTICORRUZIONE\2019\D.G. 29.01.2019 E ALLEGATI\"/>
    </mc:Choice>
  </mc:AlternateContent>
  <workbookProtection workbookPassword="B9B0" lockStructure="1"/>
  <bookViews>
    <workbookView xWindow="0" yWindow="0" windowWidth="28800" windowHeight="12435" activeTab="2"/>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 hidden="1">'Indice Schede'!$G$12:$G$39</definedName>
    <definedName name="_xlcn.WorksheetConnection_IndiceSchedeN10R63" hidden="1">'Indice Schede'!$O$11:$S$39</definedName>
    <definedName name="_xlcn.WorksheetConnection_RISCHIO2.xlsxIndiceSchedeF10F58" hidden="1">'Indice Schede'!$G$11:$G$39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Schede'!$A$1:$F$22,'Indice Schede'!$B$23:$F$39</definedName>
    <definedName name="_xlnm.Print_Area" localSheetId="2">'Misure riduzione del rischio'!$A$1:$C$70</definedName>
    <definedName name="_xlnm.Print_Area" localSheetId="1">'Prospetto Finale'!$A$1:$G$74</definedName>
  </definedNames>
  <calcPr calcId="152511"/>
  <pivotCaches>
    <pivotCache cacheId="0" r:id="rId57"/>
    <pivotCache cacheId="5"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C17" i="1" l="1"/>
  <c r="B17" i="1" s="1"/>
  <c r="D17" i="1"/>
  <c r="F17" i="1" s="1"/>
  <c r="M17" i="1"/>
  <c r="G17" i="1" l="1"/>
  <c r="E17" i="1"/>
  <c r="H17" i="1" s="1"/>
  <c r="M12" i="1"/>
  <c r="J17" i="1" l="1"/>
  <c r="P17" i="1" s="1"/>
  <c r="U17" i="1"/>
  <c r="V17" i="1" s="1"/>
  <c r="I17" i="1"/>
  <c r="Q17" i="1"/>
  <c r="R17" i="1"/>
  <c r="O17" i="1"/>
  <c r="S17" i="1"/>
  <c r="D39" i="1"/>
  <c r="C39" i="1"/>
  <c r="D38" i="1"/>
  <c r="C38" i="1"/>
  <c r="D37" i="1"/>
  <c r="F37" i="1" s="1"/>
  <c r="C37" i="1"/>
  <c r="D36" i="1"/>
  <c r="C36" i="1"/>
  <c r="D35" i="1"/>
  <c r="C35" i="1"/>
  <c r="D34" i="1"/>
  <c r="C34" i="1"/>
  <c r="D33" i="1"/>
  <c r="F33" i="1" s="1"/>
  <c r="C33" i="1"/>
  <c r="D32" i="1"/>
  <c r="C32" i="1"/>
  <c r="D31" i="1"/>
  <c r="C31" i="1"/>
  <c r="D30" i="1"/>
  <c r="F30" i="1" s="1"/>
  <c r="C30" i="1"/>
  <c r="D29" i="1"/>
  <c r="C29" i="1"/>
  <c r="D28" i="1"/>
  <c r="C28" i="1"/>
  <c r="D27" i="1"/>
  <c r="C27" i="1"/>
  <c r="D26" i="1"/>
  <c r="F26" i="1" s="1"/>
  <c r="C26" i="1"/>
  <c r="D25" i="1"/>
  <c r="C25" i="1"/>
  <c r="D24" i="1"/>
  <c r="F24" i="1" s="1"/>
  <c r="C24" i="1"/>
  <c r="D23" i="1"/>
  <c r="C23" i="1"/>
  <c r="D22" i="1"/>
  <c r="C22" i="1"/>
  <c r="D21" i="1"/>
  <c r="C21" i="1"/>
  <c r="D20" i="1"/>
  <c r="F20" i="1" s="1"/>
  <c r="C20" i="1"/>
  <c r="D19" i="1"/>
  <c r="C19" i="1"/>
  <c r="D18" i="1"/>
  <c r="F18" i="1" s="1"/>
  <c r="C18" i="1"/>
  <c r="D16" i="1"/>
  <c r="C16" i="1"/>
  <c r="D15" i="1"/>
  <c r="F15" i="1" s="1"/>
  <c r="C15" i="1"/>
  <c r="D14" i="1"/>
  <c r="F14" i="1" s="1"/>
  <c r="C14" i="1"/>
  <c r="D13" i="1"/>
  <c r="C13" i="1"/>
  <c r="D12" i="1"/>
  <c r="C12" i="1"/>
  <c r="B13" i="1" l="1"/>
  <c r="B16" i="1"/>
  <c r="B19" i="1"/>
  <c r="B21" i="1"/>
  <c r="B23" i="1"/>
  <c r="B33" i="1"/>
  <c r="B37" i="1"/>
  <c r="F19" i="1"/>
  <c r="F22" i="1"/>
  <c r="F23" i="1"/>
  <c r="F27" i="1"/>
  <c r="F31" i="1"/>
  <c r="F34" i="1"/>
  <c r="F38" i="1"/>
  <c r="B28" i="1"/>
  <c r="B35" i="1"/>
  <c r="G12" i="1"/>
  <c r="B12" i="1"/>
  <c r="B14" i="1"/>
  <c r="B15" i="1"/>
  <c r="B18" i="1"/>
  <c r="B20" i="1"/>
  <c r="B24" i="1"/>
  <c r="B27" i="1"/>
  <c r="B29" i="1"/>
  <c r="B31" i="1"/>
  <c r="B32" i="1"/>
  <c r="B34" i="1"/>
  <c r="B36" i="1"/>
  <c r="B38" i="1"/>
  <c r="F28" i="1"/>
  <c r="F35" i="1"/>
  <c r="F39" i="1"/>
  <c r="B22" i="1"/>
  <c r="B26" i="1"/>
  <c r="B30" i="1"/>
  <c r="B39" i="1"/>
  <c r="F16" i="1"/>
  <c r="F21" i="1"/>
  <c r="F29" i="1"/>
  <c r="F32" i="1"/>
  <c r="F36" i="1"/>
  <c r="F13" i="1"/>
  <c r="B25" i="1"/>
  <c r="F25" i="1"/>
  <c r="F12" i="1"/>
  <c r="B39" i="58"/>
  <c r="B36" i="58"/>
  <c r="B33" i="58"/>
  <c r="B30" i="58"/>
  <c r="B23" i="58"/>
  <c r="B20" i="58"/>
  <c r="B17" i="58"/>
  <c r="B14" i="58"/>
  <c r="B11" i="58"/>
  <c r="B8" i="58"/>
  <c r="B39" i="57"/>
  <c r="B36" i="57"/>
  <c r="B33" i="57"/>
  <c r="B30" i="57"/>
  <c r="B23" i="57"/>
  <c r="B20" i="57"/>
  <c r="B17" i="57"/>
  <c r="B14" i="57"/>
  <c r="B11" i="57"/>
  <c r="B8" i="57"/>
  <c r="B39" i="56"/>
  <c r="B36" i="56"/>
  <c r="B33" i="56"/>
  <c r="B30" i="56"/>
  <c r="B23" i="56"/>
  <c r="B20" i="56"/>
  <c r="B17" i="56"/>
  <c r="B14" i="56"/>
  <c r="B11" i="56"/>
  <c r="B8" i="56"/>
  <c r="B39" i="55"/>
  <c r="B36" i="55"/>
  <c r="B33" i="55"/>
  <c r="B30" i="55"/>
  <c r="B23" i="55"/>
  <c r="B20" i="55"/>
  <c r="B17" i="55"/>
  <c r="B14" i="55"/>
  <c r="B11" i="55"/>
  <c r="B8" i="55"/>
  <c r="B39" i="54"/>
  <c r="B36" i="54"/>
  <c r="B33" i="54"/>
  <c r="B30" i="54"/>
  <c r="B23" i="54"/>
  <c r="B20" i="54"/>
  <c r="B17" i="54"/>
  <c r="B14" i="54"/>
  <c r="B11" i="54"/>
  <c r="B8" i="54"/>
  <c r="B44" i="55" l="1"/>
  <c r="B40" i="56"/>
  <c r="B44" i="57"/>
  <c r="B40" i="58"/>
  <c r="B40" i="55"/>
  <c r="B44" i="56"/>
  <c r="B40" i="57"/>
  <c r="B44" i="58"/>
  <c r="M14" i="1"/>
  <c r="G14" i="1" s="1"/>
  <c r="M13" i="1"/>
  <c r="G13" i="1" s="1"/>
  <c r="B2" i="58"/>
  <c r="B2" i="56"/>
  <c r="B2" i="57"/>
  <c r="B2" i="55"/>
  <c r="B2" i="54"/>
  <c r="B24" i="58"/>
  <c r="B24" i="57"/>
  <c r="B24" i="56"/>
  <c r="B24" i="55"/>
  <c r="B40" i="54"/>
  <c r="B44" i="54"/>
  <c r="B24" i="54"/>
  <c r="M15" i="1" l="1"/>
  <c r="G15" i="1" s="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40" i="47" s="1"/>
  <c r="B23" i="47"/>
  <c r="B20" i="47"/>
  <c r="B17" i="47"/>
  <c r="B14" i="47"/>
  <c r="B11" i="47"/>
  <c r="B8" i="47"/>
  <c r="B39" i="46"/>
  <c r="B36" i="46"/>
  <c r="B33" i="46"/>
  <c r="B30" i="46"/>
  <c r="B23" i="46"/>
  <c r="B20" i="46"/>
  <c r="B17" i="46"/>
  <c r="B14" i="46"/>
  <c r="B11" i="46"/>
  <c r="B8" i="46"/>
  <c r="B39" i="45"/>
  <c r="B36" i="45"/>
  <c r="B33" i="45"/>
  <c r="B30" i="45"/>
  <c r="B23" i="45"/>
  <c r="B20" i="45"/>
  <c r="B17" i="45"/>
  <c r="B14" i="45"/>
  <c r="B11" i="45"/>
  <c r="B8" i="45"/>
  <c r="B39" i="44"/>
  <c r="B36" i="44"/>
  <c r="B33" i="44"/>
  <c r="B30" i="44"/>
  <c r="B23" i="44"/>
  <c r="B20" i="44"/>
  <c r="B17" i="44"/>
  <c r="B14" i="44"/>
  <c r="B11" i="44"/>
  <c r="B8" i="44"/>
  <c r="B39" i="43"/>
  <c r="B36" i="43"/>
  <c r="B33" i="43"/>
  <c r="B30" i="43"/>
  <c r="B23" i="43"/>
  <c r="B20" i="43"/>
  <c r="B17" i="43"/>
  <c r="B14" i="43"/>
  <c r="B11" i="43"/>
  <c r="B8" i="43"/>
  <c r="B39" i="42"/>
  <c r="B36" i="42"/>
  <c r="B33" i="42"/>
  <c r="B30" i="42"/>
  <c r="B23" i="42"/>
  <c r="B20" i="42"/>
  <c r="B17" i="42"/>
  <c r="B14" i="42"/>
  <c r="B11" i="42"/>
  <c r="B8" i="42"/>
  <c r="B39" i="41"/>
  <c r="B36" i="41"/>
  <c r="B33" i="41"/>
  <c r="B30" i="41"/>
  <c r="B23" i="41"/>
  <c r="B20" i="41"/>
  <c r="B17" i="41"/>
  <c r="B14" i="41"/>
  <c r="B11" i="41"/>
  <c r="B8" i="41"/>
  <c r="B39" i="40"/>
  <c r="B36" i="40"/>
  <c r="B33" i="40"/>
  <c r="B30" i="40"/>
  <c r="B23" i="40"/>
  <c r="B20" i="40"/>
  <c r="B17" i="40"/>
  <c r="B14" i="40"/>
  <c r="B11" i="40"/>
  <c r="B8" i="40"/>
  <c r="B39" i="39"/>
  <c r="B36" i="39"/>
  <c r="B33" i="39"/>
  <c r="B30" i="39"/>
  <c r="B40" i="39" s="1"/>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40" i="35" s="1"/>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40" i="30" s="1"/>
  <c r="B23" i="30"/>
  <c r="B20" i="30"/>
  <c r="B17" i="30"/>
  <c r="B14" i="30"/>
  <c r="B11" i="30"/>
  <c r="B8" i="30"/>
  <c r="B39" i="29"/>
  <c r="B36" i="29"/>
  <c r="B33" i="29"/>
  <c r="B30" i="29"/>
  <c r="B23" i="29"/>
  <c r="B20" i="29"/>
  <c r="B17" i="29"/>
  <c r="B14" i="29"/>
  <c r="B11" i="29"/>
  <c r="B8" i="29"/>
  <c r="B39" i="28"/>
  <c r="B36" i="28"/>
  <c r="B33" i="28"/>
  <c r="B30" i="28"/>
  <c r="B40" i="28" s="1"/>
  <c r="B23" i="28"/>
  <c r="B20" i="28"/>
  <c r="B17" i="28"/>
  <c r="B14" i="28"/>
  <c r="B11" i="28"/>
  <c r="B8" i="28"/>
  <c r="B39" i="27"/>
  <c r="B36" i="27"/>
  <c r="B33" i="27"/>
  <c r="B30" i="27"/>
  <c r="B23" i="27"/>
  <c r="B20" i="27"/>
  <c r="B17" i="27"/>
  <c r="B14" i="27"/>
  <c r="B11" i="27"/>
  <c r="B8" i="27"/>
  <c r="B39" i="26"/>
  <c r="B36" i="26"/>
  <c r="B33" i="26"/>
  <c r="B30" i="26"/>
  <c r="B40" i="26" s="1"/>
  <c r="B23" i="26"/>
  <c r="B20" i="26"/>
  <c r="B17" i="26"/>
  <c r="B14" i="26"/>
  <c r="B11" i="26"/>
  <c r="B8" i="26"/>
  <c r="B39" i="25"/>
  <c r="B36" i="25"/>
  <c r="B33" i="25"/>
  <c r="B30" i="25"/>
  <c r="B23" i="25"/>
  <c r="B20" i="25"/>
  <c r="B17" i="25"/>
  <c r="B14" i="25"/>
  <c r="B11" i="25"/>
  <c r="B8" i="25"/>
  <c r="B39" i="24"/>
  <c r="B36" i="24"/>
  <c r="B33" i="24"/>
  <c r="B30" i="24"/>
  <c r="B40" i="24" s="1"/>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9" i="17"/>
  <c r="B36" i="17"/>
  <c r="B33" i="17"/>
  <c r="B30" i="17"/>
  <c r="B23" i="17"/>
  <c r="B20" i="17"/>
  <c r="B17" i="17"/>
  <c r="B14" i="17"/>
  <c r="B11" i="17"/>
  <c r="B8" i="17"/>
  <c r="B39" i="16"/>
  <c r="B36" i="16"/>
  <c r="B33" i="16"/>
  <c r="B30" i="16"/>
  <c r="B23" i="16"/>
  <c r="B20" i="16"/>
  <c r="B17" i="16"/>
  <c r="B14" i="16"/>
  <c r="B11" i="16"/>
  <c r="B8" i="16"/>
  <c r="B39" i="15"/>
  <c r="B36" i="15"/>
  <c r="B33" i="15"/>
  <c r="B30" i="15"/>
  <c r="B23" i="15"/>
  <c r="B20" i="15"/>
  <c r="B17" i="15"/>
  <c r="B14" i="15"/>
  <c r="B11" i="15"/>
  <c r="B8" i="15"/>
  <c r="B39" i="14"/>
  <c r="B36" i="14"/>
  <c r="B33" i="14"/>
  <c r="B30" i="14"/>
  <c r="B23" i="14"/>
  <c r="B20" i="14"/>
  <c r="B17" i="14"/>
  <c r="B14" i="14"/>
  <c r="B11" i="14"/>
  <c r="B8" i="14"/>
  <c r="B39" i="13"/>
  <c r="B36" i="13"/>
  <c r="B33" i="13"/>
  <c r="B30" i="13"/>
  <c r="B23" i="13"/>
  <c r="B20" i="13"/>
  <c r="B17" i="13"/>
  <c r="B14" i="13"/>
  <c r="B11" i="13"/>
  <c r="B8" i="13"/>
  <c r="B39" i="12"/>
  <c r="B36" i="12"/>
  <c r="B33" i="12"/>
  <c r="B30" i="12"/>
  <c r="B23" i="12"/>
  <c r="B20" i="12"/>
  <c r="B17" i="12"/>
  <c r="B14" i="12"/>
  <c r="B11" i="12"/>
  <c r="B8" i="12"/>
  <c r="B39" i="11"/>
  <c r="B36" i="11"/>
  <c r="B33" i="11"/>
  <c r="B30" i="11"/>
  <c r="B40" i="11" s="1"/>
  <c r="B23" i="11"/>
  <c r="B20" i="11"/>
  <c r="B17" i="11"/>
  <c r="B14" i="11"/>
  <c r="B11" i="11"/>
  <c r="B8" i="11"/>
  <c r="B39" i="10"/>
  <c r="B36" i="10"/>
  <c r="B33" i="10"/>
  <c r="B30" i="10"/>
  <c r="B23" i="10"/>
  <c r="B20" i="10"/>
  <c r="B17" i="10"/>
  <c r="B14" i="10"/>
  <c r="B11" i="10"/>
  <c r="B8" i="10"/>
  <c r="B39" i="9"/>
  <c r="B36" i="9"/>
  <c r="B33" i="9"/>
  <c r="B30" i="9"/>
  <c r="B40" i="9" s="1"/>
  <c r="B23" i="9"/>
  <c r="B20" i="9"/>
  <c r="B17" i="9"/>
  <c r="B14" i="9"/>
  <c r="B11" i="9"/>
  <c r="B8" i="9"/>
  <c r="B39" i="8"/>
  <c r="B36" i="8"/>
  <c r="B33" i="8"/>
  <c r="B30" i="8"/>
  <c r="B23" i="8"/>
  <c r="B20" i="8"/>
  <c r="B17" i="8"/>
  <c r="B14" i="8"/>
  <c r="B11" i="8"/>
  <c r="B8" i="8"/>
  <c r="B24" i="8" s="1"/>
  <c r="B39" i="7"/>
  <c r="B36" i="7"/>
  <c r="B33" i="7"/>
  <c r="B30" i="7"/>
  <c r="B23" i="7"/>
  <c r="B20" i="7"/>
  <c r="B17" i="7"/>
  <c r="B14" i="7"/>
  <c r="B11" i="7"/>
  <c r="B8" i="7"/>
  <c r="B24" i="15" l="1"/>
  <c r="B24" i="35"/>
  <c r="B44" i="35" s="1"/>
  <c r="E27" i="1" s="1"/>
  <c r="B40" i="12"/>
  <c r="B40" i="14"/>
  <c r="B40" i="16"/>
  <c r="B40" i="18"/>
  <c r="B40" i="29"/>
  <c r="B40" i="31"/>
  <c r="B40" i="38"/>
  <c r="B40" i="40"/>
  <c r="B40" i="42"/>
  <c r="B40" i="44"/>
  <c r="B40" i="46"/>
  <c r="B40" i="32"/>
  <c r="B40" i="52"/>
  <c r="B24" i="52"/>
  <c r="B44" i="52" s="1"/>
  <c r="B40" i="51"/>
  <c r="B44" i="51"/>
  <c r="B24" i="51"/>
  <c r="B40" i="50"/>
  <c r="B24" i="50"/>
  <c r="B44" i="50" s="1"/>
  <c r="B40" i="49"/>
  <c r="B24" i="49"/>
  <c r="B44" i="49" s="1"/>
  <c r="B40" i="48"/>
  <c r="B24" i="48"/>
  <c r="B44" i="48" s="1"/>
  <c r="E39" i="1" s="1"/>
  <c r="B24" i="47"/>
  <c r="B44" i="47" s="1"/>
  <c r="E38" i="1" s="1"/>
  <c r="B24" i="46"/>
  <c r="B44" i="46" s="1"/>
  <c r="E37" i="1" s="1"/>
  <c r="B40" i="45"/>
  <c r="B24" i="45"/>
  <c r="B24" i="44"/>
  <c r="B44" i="44" s="1"/>
  <c r="E35" i="1" s="1"/>
  <c r="B40" i="43"/>
  <c r="B44" i="43"/>
  <c r="E34" i="1" s="1"/>
  <c r="B24" i="43"/>
  <c r="B24" i="42"/>
  <c r="B44" i="42" s="1"/>
  <c r="E33" i="1" s="1"/>
  <c r="B40" i="41"/>
  <c r="B24" i="41"/>
  <c r="B24" i="40"/>
  <c r="B24" i="39"/>
  <c r="B44" i="39" s="1"/>
  <c r="E31" i="1" s="1"/>
  <c r="B44" i="38"/>
  <c r="E30" i="1" s="1"/>
  <c r="B24" i="38"/>
  <c r="B40" i="37"/>
  <c r="B24" i="37"/>
  <c r="B44" i="37" s="1"/>
  <c r="E29" i="1" s="1"/>
  <c r="B40" i="36"/>
  <c r="B24" i="36"/>
  <c r="B44" i="36" s="1"/>
  <c r="E28" i="1" s="1"/>
  <c r="B40" i="34"/>
  <c r="B44" i="34"/>
  <c r="E26" i="1" s="1"/>
  <c r="B24" i="34"/>
  <c r="B24" i="32"/>
  <c r="B24" i="31"/>
  <c r="B44" i="31" s="1"/>
  <c r="B24" i="30"/>
  <c r="B44" i="30" s="1"/>
  <c r="B24" i="29"/>
  <c r="B24" i="28"/>
  <c r="B44" i="28" s="1"/>
  <c r="B40" i="27"/>
  <c r="B24" i="27"/>
  <c r="B44" i="27" s="1"/>
  <c r="B44" i="26"/>
  <c r="E24" i="1" s="1"/>
  <c r="B24" i="26"/>
  <c r="B40" i="25"/>
  <c r="B24" i="25"/>
  <c r="B44" i="25" s="1"/>
  <c r="E23" i="1" s="1"/>
  <c r="B24" i="24"/>
  <c r="B44" i="24" s="1"/>
  <c r="B40" i="22"/>
  <c r="B24" i="22"/>
  <c r="B44" i="22" s="1"/>
  <c r="B40" i="21"/>
  <c r="B24" i="21"/>
  <c r="B44" i="21" s="1"/>
  <c r="B40" i="20"/>
  <c r="B24" i="20"/>
  <c r="B44" i="20" s="1"/>
  <c r="E22" i="1" s="1"/>
  <c r="B40" i="19"/>
  <c r="B24" i="19"/>
  <c r="B44" i="19" s="1"/>
  <c r="B24" i="18"/>
  <c r="B44" i="18" s="1"/>
  <c r="E21" i="1" s="1"/>
  <c r="B40" i="17"/>
  <c r="B24" i="17"/>
  <c r="B24" i="16"/>
  <c r="B44" i="16" s="1"/>
  <c r="E19" i="1" s="1"/>
  <c r="B40" i="15"/>
  <c r="B44" i="15"/>
  <c r="E18" i="1" s="1"/>
  <c r="B24" i="14"/>
  <c r="B44" i="14" s="1"/>
  <c r="B40" i="13"/>
  <c r="B24" i="13"/>
  <c r="B44" i="13" s="1"/>
  <c r="B44" i="12"/>
  <c r="B24" i="12"/>
  <c r="B24" i="11"/>
  <c r="B44" i="11" s="1"/>
  <c r="B40" i="10"/>
  <c r="B24" i="10"/>
  <c r="B44" i="10" s="1"/>
  <c r="E16" i="1" s="1"/>
  <c r="B24" i="9"/>
  <c r="B44" i="9" s="1"/>
  <c r="B40" i="8"/>
  <c r="B44" i="8"/>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H37" i="1" l="1"/>
  <c r="I37" i="1"/>
  <c r="J37" i="1"/>
  <c r="Q37" i="1" s="1"/>
  <c r="J33" i="1"/>
  <c r="R33" i="1" s="1"/>
  <c r="H33" i="1"/>
  <c r="I33" i="1"/>
  <c r="H22" i="1"/>
  <c r="I22" i="1"/>
  <c r="J22" i="1"/>
  <c r="O22" i="1" s="1"/>
  <c r="H27" i="1"/>
  <c r="I27" i="1"/>
  <c r="J27" i="1"/>
  <c r="P27" i="1" s="1"/>
  <c r="J28" i="1"/>
  <c r="R28" i="1" s="1"/>
  <c r="H28" i="1"/>
  <c r="I28" i="1"/>
  <c r="H16" i="1"/>
  <c r="J16" i="1"/>
  <c r="R16" i="1" s="1"/>
  <c r="I16" i="1"/>
  <c r="H18" i="1"/>
  <c r="I18" i="1"/>
  <c r="J18" i="1"/>
  <c r="Q18" i="1" s="1"/>
  <c r="H30" i="1"/>
  <c r="J30" i="1"/>
  <c r="Q30" i="1" s="1"/>
  <c r="I30" i="1"/>
  <c r="H34" i="1"/>
  <c r="I34" i="1"/>
  <c r="J34" i="1"/>
  <c r="P34" i="1" s="1"/>
  <c r="H39" i="1"/>
  <c r="I39" i="1"/>
  <c r="J39" i="1"/>
  <c r="O39" i="1" s="1"/>
  <c r="H23" i="1"/>
  <c r="I23" i="1"/>
  <c r="J23" i="1"/>
  <c r="S23" i="1" s="1"/>
  <c r="H29" i="1"/>
  <c r="J29" i="1"/>
  <c r="S29" i="1" s="1"/>
  <c r="I29" i="1"/>
  <c r="B44" i="17"/>
  <c r="E20" i="1" s="1"/>
  <c r="B44" i="41"/>
  <c r="E32" i="1" s="1"/>
  <c r="B44" i="45"/>
  <c r="E36" i="1" s="1"/>
  <c r="J38" i="1"/>
  <c r="Q38" i="1" s="1"/>
  <c r="H38" i="1"/>
  <c r="I38" i="1"/>
  <c r="I24" i="1"/>
  <c r="H24" i="1"/>
  <c r="J24" i="1"/>
  <c r="S24" i="1" s="1"/>
  <c r="I26" i="1"/>
  <c r="J26" i="1"/>
  <c r="Q26" i="1" s="1"/>
  <c r="H26" i="1"/>
  <c r="J21" i="1"/>
  <c r="O21" i="1" s="1"/>
  <c r="H21" i="1"/>
  <c r="I21" i="1"/>
  <c r="I31" i="1"/>
  <c r="H31" i="1"/>
  <c r="J31" i="1"/>
  <c r="O31" i="1" s="1"/>
  <c r="H19" i="1"/>
  <c r="I19" i="1"/>
  <c r="J19" i="1"/>
  <c r="R19" i="1" s="1"/>
  <c r="B44" i="29"/>
  <c r="B44" i="32"/>
  <c r="E25" i="1" s="1"/>
  <c r="H25" i="1" s="1"/>
  <c r="B44" i="40"/>
  <c r="H35" i="1"/>
  <c r="I35" i="1"/>
  <c r="J35" i="1"/>
  <c r="O35" i="1" s="1"/>
  <c r="B44" i="7"/>
  <c r="E15" i="1" s="1"/>
  <c r="B40" i="6"/>
  <c r="B24" i="6"/>
  <c r="B44" i="6" s="1"/>
  <c r="B40" i="5"/>
  <c r="B44" i="5"/>
  <c r="E14" i="1" s="1"/>
  <c r="B24" i="5"/>
  <c r="B40" i="4"/>
  <c r="B24" i="4"/>
  <c r="B44" i="4" s="1"/>
  <c r="E13" i="1" s="1"/>
  <c r="B33" i="3"/>
  <c r="S35" i="1" l="1"/>
  <c r="O19" i="1"/>
  <c r="S18" i="1"/>
  <c r="S16" i="1"/>
  <c r="O29" i="1"/>
  <c r="Q23" i="1"/>
  <c r="P22" i="1"/>
  <c r="S38" i="1"/>
  <c r="S19" i="1"/>
  <c r="P21" i="1"/>
  <c r="R39" i="1"/>
  <c r="O16" i="1"/>
  <c r="S28" i="1"/>
  <c r="R22" i="1"/>
  <c r="O37" i="1"/>
  <c r="R35" i="1"/>
  <c r="S26" i="1"/>
  <c r="Q28" i="1"/>
  <c r="R24" i="1"/>
  <c r="O24" i="1"/>
  <c r="Q16" i="1"/>
  <c r="O28" i="1"/>
  <c r="O33" i="1"/>
  <c r="R37" i="1"/>
  <c r="Q19" i="1"/>
  <c r="R21" i="1"/>
  <c r="P26" i="1"/>
  <c r="Q24" i="1"/>
  <c r="R29" i="1"/>
  <c r="O23" i="1"/>
  <c r="S30" i="1"/>
  <c r="S22" i="1"/>
  <c r="S37" i="1"/>
  <c r="U14" i="1"/>
  <c r="V14" i="1" s="1"/>
  <c r="H14" i="1"/>
  <c r="J14" i="1"/>
  <c r="O14" i="1" s="1"/>
  <c r="I14" i="1"/>
  <c r="H13" i="1"/>
  <c r="J13" i="1"/>
  <c r="Q13" i="1" s="1"/>
  <c r="I13" i="1"/>
  <c r="U13" i="1"/>
  <c r="V13" i="1" s="1"/>
  <c r="O34" i="1"/>
  <c r="I25" i="1"/>
  <c r="Q35" i="1"/>
  <c r="R31" i="1"/>
  <c r="S21" i="1"/>
  <c r="R26" i="1"/>
  <c r="O38" i="1"/>
  <c r="H32" i="1"/>
  <c r="I32" i="1"/>
  <c r="J32" i="1"/>
  <c r="Q32" i="1" s="1"/>
  <c r="H20" i="1"/>
  <c r="I20" i="1"/>
  <c r="J20" i="1"/>
  <c r="O20" i="1" s="1"/>
  <c r="Q29" i="1"/>
  <c r="R23" i="1"/>
  <c r="Q39" i="1"/>
  <c r="R34" i="1"/>
  <c r="O18" i="1"/>
  <c r="S27" i="1"/>
  <c r="S33" i="1"/>
  <c r="U15" i="1"/>
  <c r="V15" i="1" s="1"/>
  <c r="H15" i="1"/>
  <c r="I15" i="1"/>
  <c r="J15" i="1"/>
  <c r="S15" i="1" s="1"/>
  <c r="J25" i="1"/>
  <c r="O25" i="1" s="1"/>
  <c r="S31" i="1"/>
  <c r="R30" i="1"/>
  <c r="Q27" i="1"/>
  <c r="Q31" i="1"/>
  <c r="R38" i="1"/>
  <c r="J36" i="1"/>
  <c r="S36" i="1" s="1"/>
  <c r="H36" i="1"/>
  <c r="I36" i="1"/>
  <c r="S39" i="1"/>
  <c r="S34" i="1"/>
  <c r="O30" i="1"/>
  <c r="R18" i="1"/>
  <c r="R27" i="1"/>
  <c r="Q33" i="1"/>
  <c r="M16" i="1"/>
  <c r="B2" i="3"/>
  <c r="B39" i="3"/>
  <c r="B36" i="3"/>
  <c r="B30" i="3"/>
  <c r="B23" i="3"/>
  <c r="B20" i="3"/>
  <c r="B17" i="3"/>
  <c r="B14" i="3"/>
  <c r="B11" i="3"/>
  <c r="B8" i="3"/>
  <c r="S25" i="1" l="1"/>
  <c r="Q15" i="1"/>
  <c r="S13" i="1"/>
  <c r="P14" i="1"/>
  <c r="O32" i="1"/>
  <c r="O15" i="1"/>
  <c r="S32" i="1"/>
  <c r="R32" i="1"/>
  <c r="S20" i="1"/>
  <c r="Q20" i="1"/>
  <c r="R20" i="1"/>
  <c r="O13" i="1"/>
  <c r="P36" i="1"/>
  <c r="Q14" i="1"/>
  <c r="Q36" i="1"/>
  <c r="P25" i="1"/>
  <c r="R25" i="1"/>
  <c r="R36" i="1"/>
  <c r="P15" i="1"/>
  <c r="R13" i="1"/>
  <c r="S14" i="1"/>
  <c r="G16" i="1"/>
  <c r="P16" i="1" s="1"/>
  <c r="U16" i="1"/>
  <c r="V16" i="1" s="1"/>
  <c r="R15" i="1"/>
  <c r="P13" i="1"/>
  <c r="R14" i="1"/>
  <c r="B2" i="5"/>
  <c r="B2" i="4"/>
  <c r="B24" i="3"/>
  <c r="B40" i="3"/>
  <c r="B44" i="3" s="1"/>
  <c r="E12" i="1" s="1"/>
  <c r="H12" i="1" l="1"/>
  <c r="U12" i="1"/>
  <c r="V12" i="1" s="1"/>
  <c r="I12" i="1"/>
  <c r="J12" i="1"/>
  <c r="S12" i="1" s="1"/>
  <c r="B2" i="7"/>
  <c r="B2" i="6"/>
  <c r="O12" i="1" l="1"/>
  <c r="P12" i="1"/>
  <c r="R12" i="1"/>
  <c r="Q12" i="1"/>
  <c r="B2" i="8"/>
  <c r="B2" i="9"/>
  <c r="M18" i="1" l="1"/>
  <c r="B2" i="10"/>
  <c r="G18" i="1" l="1"/>
  <c r="P18" i="1" s="1"/>
  <c r="U18" i="1"/>
  <c r="V18" i="1" s="1"/>
  <c r="M19" i="1"/>
  <c r="B2" i="11"/>
  <c r="G19" i="1" l="1"/>
  <c r="P19" i="1" s="1"/>
  <c r="U19" i="1"/>
  <c r="V19" i="1" s="1"/>
  <c r="M20" i="1"/>
  <c r="B2" i="12"/>
  <c r="G20" i="1" l="1"/>
  <c r="P20" i="1" s="1"/>
  <c r="U20" i="1"/>
  <c r="V20" i="1" s="1"/>
  <c r="M21" i="1"/>
  <c r="B2" i="15"/>
  <c r="B2" i="13"/>
  <c r="B2" i="14"/>
  <c r="G21" i="1" l="1"/>
  <c r="Q21" i="1" s="1"/>
  <c r="U21" i="1"/>
  <c r="V21" i="1" s="1"/>
  <c r="B2" i="16"/>
  <c r="M22" i="1" l="1"/>
  <c r="G22" i="1" s="1"/>
  <c r="B2" i="17"/>
  <c r="Q22" i="1" l="1"/>
  <c r="U22" i="1"/>
  <c r="V22" i="1" s="1"/>
  <c r="B2" i="18"/>
  <c r="B2" i="19" l="1"/>
  <c r="B2" i="20" l="1"/>
  <c r="M23" i="1" l="1"/>
  <c r="B2" i="21"/>
  <c r="G23" i="1" l="1"/>
  <c r="P23" i="1" s="1"/>
  <c r="U23" i="1"/>
  <c r="V23" i="1" s="1"/>
  <c r="M24" i="1"/>
  <c r="G24" i="1" s="1"/>
  <c r="B2" i="22"/>
  <c r="U24" i="1" l="1"/>
  <c r="V24" i="1" s="1"/>
  <c r="P24" i="1"/>
  <c r="B2" i="24"/>
  <c r="B2" i="25" l="1"/>
  <c r="B2" i="26" l="1"/>
  <c r="B2" i="27" l="1"/>
  <c r="B2" i="28" l="1"/>
  <c r="M25" i="1" l="1"/>
  <c r="B2" i="29"/>
  <c r="G25" i="1" l="1"/>
  <c r="Q25" i="1" s="1"/>
  <c r="U25" i="1"/>
  <c r="V25" i="1" s="1"/>
  <c r="M26" i="1"/>
  <c r="B2" i="30"/>
  <c r="G26" i="1" l="1"/>
  <c r="O26" i="1" s="1"/>
  <c r="U26" i="1"/>
  <c r="V26" i="1" s="1"/>
  <c r="M27" i="1"/>
  <c r="B2" i="31"/>
  <c r="G27" i="1" l="1"/>
  <c r="O27" i="1" s="1"/>
  <c r="U27" i="1"/>
  <c r="V27" i="1" s="1"/>
  <c r="M28" i="1"/>
  <c r="B2" i="32"/>
  <c r="G28" i="1" l="1"/>
  <c r="P28" i="1" s="1"/>
  <c r="U28" i="1"/>
  <c r="V28" i="1" s="1"/>
  <c r="M29" i="1"/>
  <c r="G29" i="1" s="1"/>
  <c r="B2" i="34"/>
  <c r="U29" i="1" l="1"/>
  <c r="V29" i="1" s="1"/>
  <c r="M30" i="1"/>
  <c r="P29" i="1"/>
  <c r="B2" i="35"/>
  <c r="G30" i="1" l="1"/>
  <c r="P30" i="1" s="1"/>
  <c r="U30" i="1"/>
  <c r="V30" i="1" s="1"/>
  <c r="M31" i="1"/>
  <c r="B2" i="36"/>
  <c r="G31" i="1" l="1"/>
  <c r="P31" i="1" s="1"/>
  <c r="U31" i="1"/>
  <c r="V31" i="1" s="1"/>
  <c r="B2" i="37"/>
  <c r="M32" i="1" l="1"/>
  <c r="B2" i="38"/>
  <c r="G32" i="1" l="1"/>
  <c r="P32" i="1" s="1"/>
  <c r="U32" i="1"/>
  <c r="V32" i="1" s="1"/>
  <c r="M33" i="1"/>
  <c r="B2" i="39"/>
  <c r="G33" i="1" l="1"/>
  <c r="P33" i="1" s="1"/>
  <c r="U33" i="1"/>
  <c r="V33" i="1" s="1"/>
  <c r="M34" i="1"/>
  <c r="B2" i="40"/>
  <c r="G34" i="1" l="1"/>
  <c r="Q34" i="1" s="1"/>
  <c r="U34" i="1"/>
  <c r="V34" i="1" s="1"/>
  <c r="M35" i="1"/>
  <c r="B2" i="41"/>
  <c r="G35" i="1" l="1"/>
  <c r="P35" i="1" s="1"/>
  <c r="U35" i="1"/>
  <c r="V35" i="1" s="1"/>
  <c r="M36" i="1"/>
  <c r="B2" i="42"/>
  <c r="G36" i="1" l="1"/>
  <c r="O36" i="1" s="1"/>
  <c r="U36" i="1"/>
  <c r="V36" i="1" s="1"/>
  <c r="M37" i="1"/>
  <c r="B2" i="43"/>
  <c r="G37" i="1" l="1"/>
  <c r="P37" i="1" s="1"/>
  <c r="U37" i="1"/>
  <c r="V37" i="1" s="1"/>
  <c r="M38" i="1"/>
  <c r="B2" i="44"/>
  <c r="G38" i="1" l="1"/>
  <c r="P38" i="1" s="1"/>
  <c r="U38" i="1"/>
  <c r="V38" i="1" s="1"/>
  <c r="M39" i="1"/>
  <c r="B2" i="45"/>
  <c r="G39" i="1" l="1"/>
  <c r="P39" i="1" s="1"/>
  <c r="U39" i="1"/>
  <c r="V39" i="1" s="1"/>
  <c r="B2" i="46"/>
  <c r="B2" i="47" l="1"/>
  <c r="B2" i="48" l="1"/>
  <c r="B2" i="49" l="1"/>
  <c r="B2" i="50" l="1"/>
  <c r="B2" i="52" l="1"/>
  <c r="B2" i="51"/>
</calcChain>
</file>

<file path=xl/connections.xml><?xml version="1.0" encoding="utf-8"?>
<connections xmlns="http://schemas.openxmlformats.org/spreadsheetml/2006/main">
  <connection id="1"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<sst xmlns="http://schemas.openxmlformats.org/spreadsheetml/2006/main" count="6111" uniqueCount="238">
  <si>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</si>
  <si>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</si>
  <si>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</si>
  <si>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</si>
  <si>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</si>
  <si>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</si>
  <si>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</si>
  <si>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</si>
  <si>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</si>
  <si>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</si>
  <si>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</si>
  <si>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</si>
  <si>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</si>
  <si>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</si>
  <si>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</si>
  <si>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</si>
  <si>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</si>
  <si>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</si>
  <si>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</si>
  <si>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</si>
  <si>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</si>
  <si>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</si>
  <si>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</si>
  <si>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</si>
  <si>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</si>
  <si>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</si>
  <si>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</si>
  <si>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</si>
  <si>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</si>
  <si>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</si>
  <si>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</si>
  <si>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</si>
  <si>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</si>
  <si>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</si>
  <si>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</si>
  <si>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</si>
  <si>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</si>
  <si>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</si>
  <si>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</si>
  <si>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</si>
  <si>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</si>
  <si>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</si>
  <si>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</si>
  <si>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</si>
  <si>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</si>
  <si>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</si>
  <si>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</si>
  <si>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</si>
  <si>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</si>
  <si>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</si>
  <si>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</si>
  <si>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</si>
  <si>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</si>
  <si>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</si>
  <si>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</si>
  <si>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</si>
  <si>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</si>
  <si>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</si>
  <si>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</si>
  <si>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</si>
  <si>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</si>
  <si>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</si>
  <si>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</si>
  <si>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</si>
  <si>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</si>
  <si>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</si>
  <si>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</si>
  <si>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</si>
  <si>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</si>
  <si>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</si>
  <si>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</si>
  <si>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</si>
  <si>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</si>
  <si>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</si>
  <si>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</si>
  <si>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</si>
  <si>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</si>
  <si>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</si>
  <si>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</si>
  <si>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</si>
  <si>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</si>
  <si>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</si>
  <si>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</si>
  <si>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</si>
  <si>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</si>
  <si>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</si>
  <si>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</si>
  <si>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</si>
  <si>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</si>
  <si>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</si>
  <si>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</si>
  <si>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</si>
  <si>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</si>
  <si>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</si>
  <si>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</si>
  <si>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</si>
  <si>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</si>
  <si>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</si>
  <si>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</si>
  <si>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</si>
  <si>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</si>
  <si>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</si>
  <si>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</si>
  <si>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</si>
  <si>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</si>
  <si>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</si>
  <si>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</si>
  <si>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</si>
  <si>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</si>
  <si>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</si>
  <si>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</si>
  <si>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</si>
  <si>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</si>
  <si>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</si>
  <si>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</si>
  <si>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</si>
  <si>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</si>
  <si>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</si>
  <si>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</si>
  <si>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</si>
  <si>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</si>
  <si>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</si>
  <si>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</si>
  <si>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</si>
  <si>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</si>
  <si>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</si>
  <si>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</si>
  <si>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</si>
  <si>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</si>
  <si>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</si>
  <si>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</si>
  <si>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</si>
  <si>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</si>
  <si>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</si>
  <si>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</si>
  <si>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</si>
  <si>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</si>
  <si>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</si>
  <si>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</si>
  <si>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</si>
  <si>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</si>
  <si>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</si>
  <si>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</si>
  <si>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</si>
  <si>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</si>
  <si>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Rischio basso</t>
  </si>
  <si>
    <t>Richio medio-alto</t>
  </si>
  <si>
    <t>Rischio medio-basso</t>
  </si>
  <si>
    <t>Rischio alto</t>
  </si>
  <si>
    <t>Rischio medio</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</si>
  <si>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</si>
  <si>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</si>
  <si>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</si>
  <si>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</si>
  <si>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</si>
  <si>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18 - Incentivi economici al personale (produttività e retribuzioni di risultato)</t>
  </si>
  <si>
    <t>22 - Pratiche anagrafiche</t>
  </si>
  <si>
    <t>23 - Documenti di identità</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</si>
  <si>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</si>
  <si>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</si>
  <si>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</si>
  <si>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</si>
  <si>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</si>
  <si>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</si>
  <si>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</si>
  <si>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</si>
  <si>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</si>
  <si>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</si>
  <si>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</si>
  <si>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</si>
  <si>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</si>
  <si>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</si>
  <si>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</si>
  <si>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Misure riduzione rischio inserite</t>
  </si>
  <si>
    <t>Processo analizzato</t>
  </si>
  <si>
    <t>Misure per la riduzione del rischio</t>
  </si>
  <si>
    <t>Nuova scheda</t>
  </si>
  <si>
    <t>01 - Concorso per l'assunzione di personale</t>
  </si>
  <si>
    <t xml:space="preserve">03 - Selezione per l'affidamento di un incarico professionale </t>
  </si>
  <si>
    <t>05 - Affidamento diretto di lavori, servizi o forniture</t>
  </si>
  <si>
    <t xml:space="preserve">08 - Concessione di sovvenzioni, contributi, sussidi, ausili finanziari, nonché attribuzione di vantaggi economici di qualunque genere </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</si>
  <si>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</si>
  <si>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</si>
  <si>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</si>
  <si>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</si>
  <si>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</si>
  <si>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</si>
  <si>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</si>
  <si>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</si>
  <si>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</si>
  <si>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</si>
  <si>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</si>
  <si>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Non si registrano pericoli corruttivi anche perché questo ente si è dotato del protocollo elettronico con profilatura dei flussi.</t>
  </si>
  <si>
    <t>Vanno previste vendite di beni mobili ed immobili solo se previste in appositi bandi con tutte le regole necessarie o con regolamenti che comunque prevedano un coinvolgimento di diversi soggetti.</t>
  </si>
  <si>
    <t>Non si ritiene necessario adottare misure particolari</t>
  </si>
  <si>
    <t>La leva militare al momento è sospesa, anche se in realtà le liste devono ancora essere compilate. Non esistono fattispecie teoriche di corruzione in questo campo.</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</si>
  <si>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</si>
  <si>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</si>
  <si>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</si>
  <si>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</si>
  <si>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</si>
  <si>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</si>
  <si>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</si>
  <si>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</si>
  <si>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</si>
  <si>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</si>
  <si>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</si>
  <si>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</si>
  <si>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</si>
  <si>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</si>
  <si>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</si>
  <si>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</si>
  <si>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responsabili delle varie fasi, richiamando preventivamente tutti i soggetti all'applicazione ferrea delle norme esistenti a tutela della concorrenza, dell'economicità delle procedure, del principio di rotazione, prima ancora che della corruzione, che spesso si concretizza proprio in provvedimenti antieconomici per la nostra amministrazione.</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</si>
  <si>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</si>
  <si>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ruolo/riscossione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</si>
  <si>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ruolo/riscossione coattiva", si dovrà anche prevedere un meccanismo di trasparenza nei provvedimenti che autorizzano dette riduzioni, con particolare riferimento alla parte motivazionale.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</si>
  <si>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applicato il massimo della trasparenza possibile, anche con qualche inevitabile contraccolpo in tema di riservatezza dei dati personali.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</si>
  <si>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 ad accertamento eseguito dalla poliza municipale.</t>
  </si>
  <si>
    <t>Non si registrano pericoli corruttivi; questo ente sta provvedendo a dare attuazione al manuale di gestione documentale che, unitamente al protocollo elettronico, determina una profilatura dei flussi documentali.</t>
  </si>
  <si>
    <t>Oltre a quanto indicato nella scheda precedente, per quanto riguarda questa fattispecie si ritiene necessario adottare un apposito regolamento e l'eventuale assegnazione di nuove tombe (si precisa che non vi è da tempo alcuna richiesta in tal senso) andrà fatta con apposito procedimento ad evidenza pubblica.</t>
  </si>
  <si>
    <t>Si consiglia ai responsabili dei servizi di procedere alla realizzazione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</si>
  <si>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Non si ritiene necessario adottare misure particolari.</t>
  </si>
  <si>
    <t>La maggioranza dei prodotti dell'ufficio elettorale è totalmente vincolata e non può prevedere episodi corruttivi, che invece si possono concretizzare, anche in modo "pericoloso", nei procedimenti di predisposizone delle liste elettorali (autentiche di firma, certificazioni ecc.). In questi casi i dipendenti dell'ufficio elettorale, sia quelli a ciò destinati in via permanente che quelli in via straordinaria, dovranno essere controllati dai propri responsabili.</t>
  </si>
  <si>
    <t>L'assegnazione dei libri di testo, gratuita o semigratuita, è assolutamente vincolata e non può essere oggetto di corruzione. Nel caso di processi legati all'individuazione e gestione dei percorsi di scuola lavoro (ad oggi mai verificatisi), specie quelli per cui sono previsti compensi per i tirocinanti o stagisti, gli accordi con le istituzioni scolastiche dovranno essere basati su procedimenti ad evidenza pubblica, premiando il merito o i soggetti svantaggiati.</t>
  </si>
  <si>
    <t>Provincia di Verona</t>
  </si>
  <si>
    <t>INDICE DELLE SCHEDE PER LA VALUTAZIONE DEL RISCHIO</t>
  </si>
  <si>
    <t>Comune di Bonavigo</t>
  </si>
  <si>
    <r>
      <t xml:space="preserve">A chi riscontra omissioni, imprecisioni o errori è richiesto di segnalarlo all’indirizzo PEC istituzionale che è: </t>
    </r>
    <r>
      <rPr>
        <i/>
        <sz val="10"/>
        <color theme="1"/>
        <rFont val="Arial"/>
        <family val="2"/>
      </rPr>
      <t>protocollo@pec.comune.bonavigo.vr.it</t>
    </r>
    <r>
      <rPr>
        <i/>
        <sz val="10"/>
        <color rgb="FFFF0000"/>
        <rFont val="Arial"/>
        <family val="2"/>
      </rPr>
      <t>, indirizzando apposita nota al Segretario Comunale.</t>
    </r>
  </si>
  <si>
    <t>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</si>
  <si>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Il rischio corruttivo insito in questo processo e nelle varie fasi può essere abbattuto solo se si adottano criteri oggettivi di corresponsione dei benefici e con procedimenti che siano il più possibile rigidi, dove cioè non ci siano margini di discrezionalità. I processi dovranno essere avviati sulla base del regolamento del Comune o dell'Unione, in base al rispettivo ambitoi di applicazione, o  di un bando pubblico, si dovrà fornire una modulistica completa ed esauriente che riduca il più possibile il rischio di elusioni procedimentali, e, con le dovute cautele relative alla riservatezza dei dati personali, dovrà essere data la più ampia pubblicità possibile ai provvedimenti di liquidazione.</t>
  </si>
  <si>
    <t>La carta d'identità viene in questo ente rilasciata solo mediante la procedura informatica e presupposto per il rilascio è la residenza anagrafica nel comune. Risulta complesso pertanto assegnare un'identità diversa dalla propria ai richiedenti. Inoltre, il rilascio immediato allo sportello, obbligatorio per tutti, evita ogni "tentazione corruttiva" per un rilascio veloce o preferenziale.</t>
  </si>
  <si>
    <t>Per i patrocini gratuiti si ritiene inutile ogni misura anticorruttiva. Per i patrocini onerosi, che prevedono un contributo a supporto dell'iniziativa, si faccia riferimento alle misure di cui alla scheda n. 8. Nella fissazione delle regole che stanno alla base della concessione dei patrocini vanno individuate regole particolari per quelli onerosi.</t>
  </si>
  <si>
    <t xml:space="preserve">Vanno distinte designazioni che non prevedono un compenso, dalle designazioni che invece prevedono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t>
  </si>
  <si>
    <t>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affidato il servizio in house.</t>
  </si>
  <si>
    <t>Le graduatorie per l'assegnazione degli alloggi popolari  vengono redatte esclusivamente dall'Ater di Verona, come da convenzione stipulata con questo Ente.</t>
  </si>
  <si>
    <t xml:space="preserve">Questo comune si è dotato di un protocollo elettronico con cui  vengono profilati i flussi documentali; si provvederà, quindi, a programmare la specifica profilatura delle segnalazioni, anche di quelle anonime o con secretazione del mittente, per consentire sempre la loro rintracciabilità e rendere evidenti eventuali omissioni o fenomeni corruttivi. </t>
  </si>
  <si>
    <t>La gestione delle concessioni cimiteriali è regolata, oltre che  dalla normativa statale e regionale, da apposito regolamento adottato dall'Ente; le tariffe sono aggiornate annualmente. La gestione dei servizi cimiteriali è stata trasferita all'Unione di Comuni dall'Adige al Fratta, che l'ha affidata mediante gara ad evidenza pubblica.</t>
  </si>
  <si>
    <t>Piano Triennale per la Prevenzione della Corruzione e per la trasparenza 2019-2021</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</si>
</sst>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b/>
      <sz val="22"/>
      <color rgb="FF000000"/>
      <name val="Arial"/>
      <family val="2"/>
    </font>
    <font>
      <i/>
      <u/>
      <sz val="11"/>
      <color theme="1"/>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19">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0" fontId="0" fillId="0" borderId="0" xfId="0" applyAlignment="1" applyProtection="1">
      <alignment wrapText="1"/>
      <protection locked="0"/>
    </xf>
    <xf numFmtId="4" fontId="0" fillId="0" borderId="0" xfId="0" applyNumberFormat="1"/>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0"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19">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dxf>
    <dxf>
      <alignment wrapText="1"/>
    </dxf>
    <dxf>
      <alignment wrapText="1"/>
    </dxf>
    <dxf>
      <alignment wrapText="1"/>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4" formatCode="#,##0.00"/>
    </dxf>
    <dxf>
      <numFmt numFmtId="4" formatCode="#,##0.00"/>
    </dxf>
    <dxf>
      <numFmt numFmtId="4" formatCode="#,##0.00"/>
    </dxf>
    <dxf>
      <numFmt numFmtId="4"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powerPivotData" Target="model/item.data"/><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a:extLst>
            <a:ext uri="{FF2B5EF4-FFF2-40B4-BE49-F238E27FC236}">
              <a16:creationId xmlns:a16="http://schemas.microsoft.com/office/drawing/2014/main" xmlns="" id="{00000000-0008-0000-0000-000002000000}"/>
            </a:ext>
          </a:extLst>
        </xdr:cNvPr>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a:extLst>
            <a:ext uri="{FF2B5EF4-FFF2-40B4-BE49-F238E27FC236}">
              <a16:creationId xmlns:a16="http://schemas.microsoft.com/office/drawing/2014/main" xmlns="" id="{00000000-0008-0000-0000-000003000000}"/>
            </a:ext>
          </a:extLst>
        </xdr:cNvPr>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xmlns=""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r>
            <a:rPr lang="it-IT" sz="1200" b="1" i="0" u="none" strike="noStrike" baseline="0">
              <a:solidFill>
                <a:srgbClr val="000000"/>
              </a:solidFill>
              <a:latin typeface="Arial"/>
              <a:cs typeface="Arial"/>
            </a:rPr>
            <a:t> -</a:t>
          </a:r>
          <a:r>
            <a:rPr lang="it-IT" sz="1200" b="1" i="0" u="sng" strike="noStrike" baseline="0">
              <a:solidFill>
                <a:srgbClr val="000000"/>
              </a:solidFill>
              <a:latin typeface="Arial"/>
              <a:cs typeface="Arial"/>
            </a:rPr>
            <a:t> Tabella A</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con la deliberazione di Giunta Comunale n. 01 del 29.01.2019</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a:extLst>
            <a:ext uri="{FF2B5EF4-FFF2-40B4-BE49-F238E27FC236}">
              <a16:creationId xmlns:a16="http://schemas.microsoft.com/office/drawing/2014/main" xmlns=""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xmlns=""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xmlns=""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Segretario Comunale" refreshedDate="43139.444276736111" createdVersion="5" refreshedVersion="6" minRefreshableVersion="3" recordCount="28">
  <cacheSource type="worksheet">
    <worksheetSource ref="G11:J39"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5 - Affidamento diretto di lavori, servizi o forniture"/>
        <s v="08 - Concessione di sovvenzioni, contributi, sussidi, ausili finanziari, nonché attribuzione di vantaggi economici di qualunque genere "/>
        <s v="12 - Gestione delle sanzioni per violazione del CDS"/>
        <s v="13 - Gestione ordinaria delle entrate di bilancio"/>
        <s v="14 - Gestione ordinaria delle spese di bilancio"/>
        <s v="15 - Accertamenti e verifiche dei tributi locali"/>
        <s v="16 - Accertamenti con adesione dei tributi locali"/>
        <s v="18 - Incentivi economici al personale (produttività e retribuzioni di risultato)"/>
        <s v="22 - Pratiche anagrafiche"/>
        <s v="23 - Documenti di identità"/>
        <s v="29 - Raccolta e smaltimento rifiuti"/>
        <s v="30 - Gestione del protocollo"/>
        <s v="31 - Gestione dell'archivio"/>
        <s v="32 - Gestione delle sepolture e dei loculi"/>
        <s v="33 - Gestione delle tombe di famiglia"/>
        <s v="34 - Organizzazione eventi"/>
        <s v="35 - Rilascio di patroci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 u="1"/>
        <s v="25 - Servizi assistenziali e socio-sanitari per anziani" u="1"/>
        <s v="04 - Affidamento mediante procedura aperta (o ristretta) di lavori, servizi, forniture" u="1"/>
        <s v="19 - Autorizzazione all’occupazione del suolo pubblico" u="1"/>
        <s v="26 - Servizi per disabili" u="1"/>
        <s v="11 - Levata dei protesti " u="1"/>
        <s v="36 - Gare ad evidenza pubblica di vendita di beni" u="1"/>
        <s v="10 - Provvedimenti di pianificazione urbanistica attuativa" u="1"/>
        <s v="24 - Servizi per minori e famiglie" u="1"/>
        <s v="20 - Autorizzazioni ex artt. 68 e 69 del TULPS (spettacoli anche viaggianti, pubblici intrattenimenti, feste da ballo, esposizioni, gare)" u="1"/>
        <s v="28 - Servizi di integrazione dei cittadini stranieri" u="1"/>
        <s v="06 - Permesso di costruire" u="1"/>
        <s v="07 - Permesso di costruire in aree assoggettate ad autorizzazione paesaggistica" u="1"/>
        <s v="48 - Controlli sull'uso del territorio" u="1"/>
        <s v="27 - Servizi per adulti in difficoltà" u="1"/>
        <s v="09 - Provvedimenti di pianificazione urbanistica generale" u="1"/>
        <s v="47 - Affidamenti in house" u="1"/>
        <s v="46 - Gestione del reticolato idrico minore" u="1"/>
        <s v="45 - Vigilanza sulla circolazione e la sosta" u="1"/>
        <s v="17 - Accertamenti e controlli sugli abusi edilizi" u="1"/>
        <s v="21 - Permesso di costruire convenzionato" u="1"/>
      </sharedItems>
    </cacheField>
    <cacheField name="Probabilità" numFmtId="2">
      <sharedItems containsSemiMixedTypes="0" containsString="0" containsNumber="1" minValue="1.1666666666666667" maxValue="4" count="17">
        <n v="2.5"/>
        <n v="2"/>
        <n v="3.5"/>
        <n v="2.8333333333333335"/>
        <n v="1.8333333333333333"/>
        <n v="2.1666666666666665"/>
        <n v="3.3333333333333335"/>
        <n v="3.1666666666666665"/>
        <n v="3.8333333333333335"/>
        <n v="3.6666666666666665"/>
        <n v="1.1666666666666667"/>
        <n v="3"/>
        <n v="2.6666666666666665"/>
        <n v="1.3333333333333333"/>
        <n v="2.3333333333333335" u="1"/>
        <n v="1.6666666666666667" u="1"/>
        <n v="4" u="1"/>
      </sharedItems>
    </cacheField>
    <cacheField name="Impatto" numFmtId="2">
      <sharedItems containsSemiMixedTypes="0" containsString="0" containsNumber="1" minValue="0.75" maxValue="2.25" count="6">
        <n v="1.5"/>
        <n v="1.25"/>
        <n v="1.75"/>
        <n v="1"/>
        <n v="2.25"/>
        <n v="0.75"/>
      </sharedItems>
    </cacheField>
    <cacheField name="Rischio" numFmtId="2">
      <sharedItems containsSemiMixedTypes="0" containsString="0" containsNumber="1" minValue="0.875" maxValue="7" count="30">
        <n v="3.75"/>
        <n v="2.5"/>
        <n v="5.25"/>
        <n v="4.25"/>
        <n v="3.7916666666666665"/>
        <n v="2.1666666666666665"/>
        <n v="3.3333333333333335"/>
        <n v="3.958333333333333"/>
        <n v="4.791666666666667"/>
        <n v="4.125"/>
        <n v="2"/>
        <n v="4.583333333333333"/>
        <n v="0.875"/>
        <n v="3.125"/>
        <n v="3.333333333333333"/>
        <n v="2.333333333333333"/>
        <n v="1.6666666666666665"/>
        <n v="5.8333333333333339"/>
        <n v="3.208333333333333"/>
        <n v="1.5"/>
        <n v="4.75" u="1"/>
        <n v="3.541666666666667" u="1"/>
        <n v="6.7083333333333339" u="1"/>
        <n v="7" u="1"/>
        <n v="4.375" u="1"/>
        <n v="4.166666666666667" u="1"/>
        <n v="3.5" u="1"/>
        <n v="1.6666666666666667" u="1"/>
        <n v="2.6666666666666665" u="1"/>
        <n v="2.916666666666667"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Segretario" refreshedDate="43497.529789236112" createdVersion="5" refreshedVersion="5" minRefreshableVersion="3" recordCount="28">
  <cacheSource type="worksheet">
    <worksheetSource ref="U11:V39" sheet="Indice Schede"/>
  </cacheSource>
  <cacheFields count="2">
    <cacheField name="Processo analizzato" numFmtId="0">
      <sharedItems count="50">
        <s v="01 - Concorso per l'assunzione di personale"/>
        <s v="02 - Concorso per la progressione in carriera del personale "/>
        <s v="03 - Selezione per l'affidamento di un incarico professionale "/>
        <s v="05 - Affidamento diretto di lavori, servizi o forniture"/>
        <s v="08 - Concessione di sovvenzioni, contributi, sussidi, ausili finanziari, nonché attribuzione di vantaggi economici di qualunque genere "/>
        <s v="12 - Gestione delle sanzioni per violazione del CDS"/>
        <s v="13 - Gestione ordinaria delle entrate di bilancio"/>
        <s v="14 - Gestione ordinaria delle spese di bilancio"/>
        <s v="15 - Accertamenti e verifiche dei tributi locali"/>
        <s v="16 - Accertamenti con adesione dei tributi locali"/>
        <s v="18 - Incentivi economici al personale (produttività e retribuzioni di risultato)"/>
        <s v="22 - Pratiche anagrafiche"/>
        <s v="23 - Documenti di identità"/>
        <s v="29 - Raccolta e smaltimento rifiuti"/>
        <s v="30 - Gestione del protocollo"/>
        <s v="31 - Gestione dell'archivio"/>
        <s v="32 - Gestione delle sepolture e dei loculi"/>
        <s v="33 - Gestione delle tombe di famiglia"/>
        <s v="34 - Organizzazione eventi"/>
        <s v="35 - Rilascio di patroci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 u="1"/>
        <s v="25 - Servizi assistenziali e socio-sanitari per anziani" u="1"/>
        <s v="04 - Affidamento mediante procedura aperta (o ristretta) di lavori, servizi, forniture" u="1"/>
        <s v="19 - Autorizzazione all’occupazione del suolo pubblico" u="1"/>
        <s v="26 - Servizi per disabili" u="1"/>
        <s v="11 - Levata dei protesti " u="1"/>
        <s v="36 - Gare ad evidenza pubblica di vendita di beni" u="1"/>
        <s v="46 - Vigilanza sulla circolazione e la sosta" u="1"/>
        <s v="10 - Provvedimenti di pianificazione urbanistica attuativa" u="1"/>
        <s v="24 - Servizi per minori e famiglie" u="1"/>
        <s v="20 - Autorizzazioni ex artt. 68 e 69 del TULPS (spettacoli anche viaggianti, pubblici intrattenimenti, feste da ballo, esposizioni, gare)" u="1"/>
        <s v="28 - Servizi di integrazione dei cittadini stranieri" u="1"/>
        <s v="06 - Permesso di costruire" u="1"/>
        <s v="07 - Permesso di costruire in aree assoggettate ad autorizzazione paesaggistica" u="1"/>
        <s v="48 - Controlli sull'uso del territorio" u="1"/>
        <s v="27 - Servizi per adulti in difficoltà" u="1"/>
        <s v="09 - Provvedimenti di pianificazione urbanistica generale" u="1"/>
        <s v="47 - Affidamenti in house" u="1"/>
        <s v="46 - Gestione del reticolato idrico minore" u="1"/>
        <s v="45 - Vigilanza sulla circolazione e la sosta" u="1"/>
        <s v="17 - Accertamenti e controlli sugli abusi edilizi" u="1"/>
        <s v="21 - Permesso di costruire convenzionato" u="1"/>
      </sharedItems>
    </cacheField>
    <cacheField name="Misure per la riduzione del rischio" numFmtId="0">
      <sharedItems count="73"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abili delle varie fasi, richiamando preventivamente tutti i soggetti all'applicazione ferrea delle norme esistenti a tutela della concorrenza, dell'economicità delle procedure, del principio di rotazione, prima ancora che della corruzione, che spesso si concretizza proprio in provvedimenti antieconomici per la nostra amministrazione."/>
        <s v="Il rischio corruttivo insito in questo processo e nelle varie fasi può essere abbattuto solo se si adottano criteri oggettivi di corresponsione dei benefici e con procedimenti che siano il più possibile rigidi, dove cioè non ci siano margini di discrezionalità. I processi dovranno essere avviati sulla base del regolamento del Comune o dell'Unione, in base al rispettivo ambitoi di applicazione, o  di un bando pubblico, si dovrà fornire una modulistica completa ed esauriente che riduca il più possibile il rischio di elusioni procedimentali, e, con le dovute cautele relative alla riservatezza dei dati personali, dovrà essere data la più ampia pubblicità possibile ai provvedimenti di liquidazione."/>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co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cossione coattiva&quot;, si dovrà anche prevedere un meccanismo di trasparenza nei provvedimenti che autorizzano dette riduzioni, con particolare riferimento alla parte motivazionale."/>
        <s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o il massimo della trasparenza possibile, anche con qualche inevitabile contraccolpo in tema di riservatezza dei dati personal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 ad accertamento eseguito dalla poliza municipale."/>
        <s v="La carta d'identità viene in questo ente rilasciata solo mediante la procedura informatica e presupposto per il rilascio è la residenza anagrafica nel comune. Risulta complesso pertanto assegnare un'identità diversa dalla propria ai richiedenti. Inoltre, il rilascio immediato allo sportello, obbligatorio per tutti, evita ogni &quot;tentazione corruttiva&quot; per un rilascio veloce o preferenziale."/>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affidato il servizio in house."/>
        <s v="Non si registrano pericoli corruttivi anche perché questo ente si è dotato del protocollo elettronico con profilatura dei flussi."/>
        <s v="Non si registrano pericoli corruttivi; questo ente sta provvedendo a dare attuazione al manuale di gestione documentale che, unitamente al protocollo elettronico, determina una profilatura dei flussi documentali."/>
        <s v="La gestione delle concessioni cimiteriali è regolata, oltre che  dalla normativa statale e regionale, da apposito regolamento adottato dall'Ente; le tariffe sono aggiornate annualmente. La gestione dei servizi cimiteriali è stata trasferita all'Unione di Comuni dall'Adige al Fratta, che l'ha affidata mediante gara ad evidenza pubblica."/>
        <s v="Oltre a quanto indicato nella scheda precedente, per quanto riguarda questa fattispecie si ritiene necessario adottare un apposito regolamento e l'eventuale assegnazione di nuove tombe (si precisa che non vi è da tempo alcuna richiesta in tal senso) andrà fatta con apposito procedimento ad evidenza pubblica."/>
        <s v="Si consiglia ai responsabili dei servizi di procedere alla real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s v="Per i patrocini gratuiti si ritiene inutile ogni misura anticorruttiva. Per i patrocini onerosi, che prevedono un contributo a supporto dell'iniziativa, si faccia riferimento alle misure di cui alla scheda n. 8. Nella fissazione delle regole che stanno alla base della concessione dei patrocini vanno individuate regole particolari per quelli onerosi."/>
        <s v="Non si ritiene necessario adottare misure particolari."/>
        <s v="Non si ritiene necessario adottare misure particolari"/>
        <s v="Vanno distinte designazioni che non prevedono un compenso, dalle designazioni che invece prevedo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
        <s v="Questo comune si è dotato di un protocollo elettronico con cui  vengono profilati i flussi documentali; si provvederà, quindi, a programmare la specifica profilatura delle segnalazioni, anche di quelle anonime o con secretazione del mittente, per consentire sempre la loro rintracciabilità e rendere evidenti eventuali omissioni o fenomeni corruttivi. "/>
        <s v="La leva militare al momento è sospesa, anche se in realtà le liste devono ancora essere compilate. Non esistono fattispecie teoriche di corruzione in questo campo."/>
        <s v="La maggioranza dei prodotti dell'ufficio elettorale è totalmente vincolata e non può prevedere episodi corruttivi, che invece si possono concretizzare, anche in modo &quot;pericoloso&quot;, nei procedimenti di predisposizone delle liste elettorali (autentiche di firma, certificazioni ecc.). In questi casi i dipendenti dell'ufficio elettorale, sia quelli a ciò destinati in via permanente che quelli in via straordinaria, dovranno essere controllati dai propri responsabili."/>
        <s v="Le graduatorie per l'assegnazione degli alloggi popolari  vengono redatte esclusivamente dall'Ater di Verona, come da convenzione stipulata con questo Ente."/>
        <s v="L'assegnazione dei libri di testo, gratuita o semigratuita, è assolutamente vincolata e non può essere oggetto di corruzione. Nel caso di processi legati all'individuazione e gestione dei percorsi di scuola lavoro (ad oggi mai verificatisi), specie quelli per cui sono previsti compensi per i tirocinanti o stagisti, gli accordi con le istituzioni scolastiche dovranno essere basati su procedimenti ad evidenza pubblica, premiando il merito o i soggetti svantaggiati."/>
        <s v=""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affidato il servizio previo esperimento di procedura aperta nel rispetto della normativa in materia di pubblici appalti." u="1"/>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u="1"/>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u="1"/>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u="1"/>
        <s v="La carta d'identità viene in questo ente rilasciata solo mediante la procedura informatica e presupposto per il rilascio è la residenza anagrafica nel comune. Risulta complesso pertanto assegnare un'identità diversa dalla propria ai richiedenti. Inoltre il rilascio immediato allo sportello, obbligatorio per tutti, evita ogni &quot;tentazione corruttiva&quot; per un rilascio veloce o preferenziale." u="1"/>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u="1"/>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u="1"/>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u="1"/>
        <s v="Vanno previste vendite di beni mobili ed immobili solo se previste in appositi bandi con tutte le regole necessarie o con regolamenti che comunque prevedano un coinvolgimento di diversi soggetti." u="1"/>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u="1"/>
        <s v="Le graduatorie per l'assegnazione degli alloggi popolari dovranno vengono redatte esclusivamente dall'Ater di Verona. " u="1"/>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u="1"/>
        <s v="Le graduatorie per l'assegnazione degli alloggi popolari  vengono redatte esclusivamente dall'Ater di Verona come da convenzione stipulata con Questo Ente." u="1"/>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u="1"/>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u="1"/>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u="1"/>
        <s v="Questo comune si è dotato di un protocollo elettronico con cui  vengono profilati i flussi documentali; le segnalazioni, anche quelle anonime o con secretazione del mittente, ove effettuate mediante posta elettronica certificata, sono sempre rintracciabili rendendo evidente eventuali omissioni o fenomeni corruttivi. " u="1"/>
        <s v="La gestione delle concessioni cimiteriali, nelle more dell'adozione di un apposito regolamento, è regolata dalla normativa statale e regionale, integrata da criteri stabili con delibera di giunta comunale; le tariffe sono aggiornate annualmente. La gestione dei servizi cimiteriali è stata trasferita all'Unione di Comuni dall'Adige al Fratta, che l'ha affidata mediante gara ad evidenza pubblica." u="1"/>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u="1"/>
        <s v="Per i patrocini gratuiti si ritiene inutile ogni misura anticorruttiva. Per i patrocini onerosi, che prevedono un contributo a supporto dell'iniziativa, si faccia riferimento alle misure di cui alla scheda n. 8. Nella fissazione delle regole che stanno alla base della concessione dei patrocini vanno individuate le regole particolari per quelli onerosi." u="1"/>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u="1"/>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u="1"/>
        <s v="Le graduatorie per l'assegnazione degli alloggi popolari dovranno essere redatte esclusivamente da soggetti terzi rispetto ai dipendenti dell'ufficio. Ci si rivolga prioritariamente alle prestazioni di esperti di comuni e agenzie autonome."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Non si registrano pericoli corruttivi anche perché questo ente si è dotato di un manuale di gestione documentale che, unitamente al protocollo elettronico, determina una profilatura dei flussi documentali." u="1"/>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u="1"/>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u="1"/>
        <s v="Se vengono applicate in modo chiaro e trasparente le disposizioni normative e regolamentari, non dovrebbero verificarsi fenomeni corruttivi. Questa fattispecie è comunque una di quelle in cui è rilevante anche il controllo delle entrate relative ai canoni previsti." u="1"/>
        <s v="Quando il segretario esercita questa funzione, lo fa sempre alla presenza di un suo collaboratore che sia in grado in ogni momento di testimoniare dell'integrità dei suoi comportamenti. " u="1"/>
        <s v="La gestione delle concessioni cimiteriali è regolata oltre che  dalla normativa statale e regionale da apposito regolamento adottato dall'Ente; le tariffe sono aggiornate annualmente. La gestione dei servizi cimiteriali è stata trasferita all'Unione di Comuni dall'Adige al Fratta, che l'ha affidata mediante gara ad evidenza pubblica." u="1"/>
        <s v="Oltre a quanto indicato nella scheda precedente per quanto riguarda questa fattispecie si ritiene necessario adoattre un apposito regolamento e l'eventuale assegnazione di nuove tombe andrà fatta con apposito procedimento ad evidenza pubblica." u="1"/>
        <s v="Il rischio corruttivo insito in questo processo e nelle varie fasi può essere abbattuto solo se si adottano criteri oggettivi di corresponsione dei benefici e con procedimenti che siano il più possibile rigidi, dove cioè non ci siano margini di discrezionalità. I processi dovranno essere avviati sulla base del regolamento dell'Unione o  di un bando pubblico, si dovrà fornire una modulistica completa ed esauriente che riduca il più possibile il rischio di elusioni procedimentali, e, con le dovute cautele relative alla riservatezza dei dati personali, dovrà essere data la più ampia pubblicità possibile ai provvedimenti di liquidazione." u="1"/>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u="1"/>
        <s v="Vanno distinte designazioni che prevedono un compenso, dalle designazioni che invece prevedo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 u="1"/>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u="1"/>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
  <r>
    <x v="0"/>
    <x v="0"/>
  </r>
  <r>
    <x v="1"/>
    <x v="1"/>
  </r>
  <r>
    <x v="2"/>
    <x v="2"/>
  </r>
  <r>
    <x v="3"/>
    <x v="3"/>
  </r>
  <r>
    <x v="4"/>
    <x v="4"/>
  </r>
  <r>
    <x v="5"/>
    <x v="5"/>
  </r>
  <r>
    <x v="6"/>
    <x v="6"/>
  </r>
  <r>
    <x v="7"/>
    <x v="7"/>
  </r>
  <r>
    <x v="8"/>
    <x v="8"/>
  </r>
  <r>
    <x v="9"/>
    <x v="9"/>
  </r>
  <r>
    <x v="10"/>
    <x v="10"/>
  </r>
  <r>
    <x v="11"/>
    <x v="11"/>
  </r>
  <r>
    <x v="12"/>
    <x v="12"/>
  </r>
  <r>
    <x v="13"/>
    <x v="13"/>
  </r>
  <r>
    <x v="14"/>
    <x v="14"/>
  </r>
  <r>
    <x v="15"/>
    <x v="15"/>
  </r>
  <r>
    <x v="16"/>
    <x v="16"/>
  </r>
  <r>
    <x v="17"/>
    <x v="17"/>
  </r>
  <r>
    <x v="18"/>
    <x v="18"/>
  </r>
  <r>
    <x v="19"/>
    <x v="19"/>
  </r>
  <r>
    <x v="20"/>
    <x v="20"/>
  </r>
  <r>
    <x v="21"/>
    <x v="21"/>
  </r>
  <r>
    <x v="22"/>
    <x v="22"/>
  </r>
  <r>
    <x v="23"/>
    <x v="23"/>
  </r>
  <r>
    <x v="24"/>
    <x v="24"/>
  </r>
  <r>
    <x v="25"/>
    <x v="25"/>
  </r>
  <r>
    <x v="26"/>
    <x v="26"/>
  </r>
  <r>
    <x v="27"/>
    <x v="2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missingCaption=" " updatedVersion="6" minRefreshableVersion="3" showDrill="0" showDataTips="0" enableDrill="0" rowGrandTotals="0" colGrandTotals="0" createdVersion="5" indent="0" showHeaders="0" compact="0" compactData="0" multipleFieldFilters="0" fieldListSortAscending="1">
  <location ref="B20:E46" firstHeaderRow="0" firstDataRow="0" firstDataCol="4"/>
  <pivotFields count="4">
    <pivotField axis="axisRow" compact="0" outline="0" showAll="0" defaultSubtotal="0">
      <items count="49">
        <item m="1" x="28"/>
        <item x="0"/>
        <item x="1"/>
        <item x="2"/>
        <item h="1" m="1" x="30"/>
        <item x="3"/>
        <item h="1" m="1" x="39"/>
        <item h="1" m="1" x="40"/>
        <item x="4"/>
        <item h="1" m="1" x="43"/>
        <item h="1" m="1" x="35"/>
        <item h="1" m="1" x="33"/>
        <item h="1" x="5"/>
        <item x="6"/>
        <item x="7"/>
        <item x="8"/>
        <item x="9"/>
        <item h="1" m="1" x="47"/>
        <item x="10"/>
        <item h="1" m="1" x="31"/>
        <item h="1" m="1" x="37"/>
        <item h="1" m="1" x="48"/>
        <item x="11"/>
        <item x="12"/>
        <item h="1" m="1" x="36"/>
        <item h="1" m="1" x="29"/>
        <item h="1" m="1" x="32"/>
        <item h="1" m="1" x="42"/>
        <item h="1" m="1" x="38"/>
        <item x="13"/>
        <item x="14"/>
        <item x="15"/>
        <item x="16"/>
        <item x="17"/>
        <item x="18"/>
        <item x="19"/>
        <item h="1" m="1" x="34"/>
        <item x="20"/>
        <item x="21"/>
        <item x="22"/>
        <item x="23"/>
        <item x="24"/>
        <item x="25"/>
        <item x="26"/>
        <item x="27"/>
        <item h="1" m="1" x="46"/>
        <item h="1" m="1" x="45"/>
        <item h="1" m="1" x="44"/>
        <item h="1" m="1" x="41"/>
      </items>
    </pivotField>
    <pivotField axis="axisRow" compact="0" outline="0" showAll="0" defaultSubtotal="0">
      <items count="17">
        <item x="10"/>
        <item x="13"/>
        <item m="1" x="15"/>
        <item x="4"/>
        <item x="1"/>
        <item x="5"/>
        <item m="1" x="14"/>
        <item x="0"/>
        <item x="12"/>
        <item x="3"/>
        <item x="11"/>
        <item x="7"/>
        <item x="6"/>
        <item x="2"/>
        <item x="9"/>
        <item x="8"/>
        <item m="1" x="16"/>
      </items>
    </pivotField>
    <pivotField axis="axisRow" compact="0" outline="0" showAll="0" defaultSubtotal="0">
      <items count="6">
        <item x="5"/>
        <item x="3"/>
        <item x="1"/>
        <item x="0"/>
        <item x="2"/>
        <item x="4"/>
      </items>
    </pivotField>
    <pivotField axis="axisRow" compact="0" outline="0" showAll="0" defaultSubtotal="0">
      <items count="30">
        <item x="12"/>
        <item x="19"/>
        <item x="16"/>
        <item m="1" x="27"/>
        <item x="10"/>
        <item x="5"/>
        <item x="15"/>
        <item x="1"/>
        <item m="1" x="28"/>
        <item m="1" x="29"/>
        <item x="13"/>
        <item x="18"/>
        <item x="14"/>
        <item x="6"/>
        <item m="1" x="26"/>
        <item m="1" x="21"/>
        <item x="0"/>
        <item x="4"/>
        <item x="7"/>
        <item x="9"/>
        <item m="1" x="25"/>
        <item x="3"/>
        <item m="1" x="24"/>
        <item x="11"/>
        <item m="1" x="20"/>
        <item x="8"/>
        <item x="2"/>
        <item x="17"/>
        <item m="1" x="22"/>
        <item m="1" x="23"/>
      </items>
    </pivotField>
  </pivotFields>
  <rowFields count="4">
    <field x="0"/>
    <field x="1"/>
    <field x="2"/>
    <field x="3"/>
  </rowFields>
  <rowItems count="27">
    <i>
      <x v="1"/>
      <x v="7"/>
      <x v="3"/>
      <x v="16"/>
    </i>
    <i>
      <x v="2"/>
      <x v="4"/>
      <x v="2"/>
      <x v="7"/>
    </i>
    <i>
      <x v="3"/>
      <x v="13"/>
      <x v="3"/>
      <x v="26"/>
    </i>
    <i>
      <x v="5"/>
      <x v="9"/>
      <x v="3"/>
      <x v="21"/>
    </i>
    <i>
      <x v="8"/>
      <x v="3"/>
      <x v="3"/>
      <x v="16"/>
    </i>
    <i>
      <x v="13"/>
      <x v="5"/>
      <x v="1"/>
      <x v="5"/>
    </i>
    <i>
      <x v="14"/>
      <x v="12"/>
      <x v="1"/>
      <x v="13"/>
    </i>
    <i>
      <x v="15"/>
      <x v="11"/>
      <x v="2"/>
      <x v="18"/>
    </i>
    <i>
      <x v="16"/>
      <x v="15"/>
      <x v="2"/>
      <x v="25"/>
    </i>
    <i>
      <x v="18"/>
      <x v="3"/>
      <x v="5"/>
      <x v="19"/>
    </i>
    <i>
      <x v="22"/>
      <x v="5"/>
      <x v="1"/>
      <x v="5"/>
    </i>
    <i>
      <x v="23"/>
      <x v="4"/>
      <x v="1"/>
      <x v="4"/>
    </i>
    <i>
      <x v="29"/>
      <x v="14"/>
      <x v="2"/>
      <x v="23"/>
    </i>
    <i>
      <x v="30"/>
      <x/>
      <x/>
      <x/>
    </i>
    <i>
      <x v="31"/>
      <x/>
      <x/>
      <x/>
    </i>
    <i>
      <x v="32"/>
      <x v="5"/>
      <x v="1"/>
      <x v="5"/>
    </i>
    <i>
      <x v="33"/>
      <x v="7"/>
      <x v="2"/>
      <x v="10"/>
    </i>
    <i>
      <x v="34"/>
      <x v="10"/>
      <x v="2"/>
      <x v="16"/>
    </i>
    <i>
      <x v="35"/>
      <x v="8"/>
      <x v="2"/>
      <x v="12"/>
    </i>
    <i>
      <x v="37"/>
      <x v="1"/>
      <x v="4"/>
      <x v="6"/>
    </i>
    <i>
      <x v="38"/>
      <x v="1"/>
      <x v="2"/>
      <x v="2"/>
    </i>
    <i>
      <x v="39"/>
      <x v="12"/>
      <x v="4"/>
      <x v="27"/>
    </i>
    <i>
      <x v="40"/>
      <x v="3"/>
      <x v="4"/>
      <x v="11"/>
    </i>
    <i>
      <x v="41"/>
      <x/>
      <x/>
      <x/>
    </i>
    <i>
      <x v="42"/>
      <x v="4"/>
      <x/>
      <x v="1"/>
    </i>
    <i>
      <x v="43"/>
      <x v="8"/>
      <x/>
      <x v="4"/>
    </i>
    <i>
      <x v="44"/>
      <x v="8"/>
      <x v="2"/>
      <x v="12"/>
    </i>
  </rowItems>
  <colItems count="1">
    <i/>
  </colItems>
  <formats count="120">
    <format dxfId="915">
      <pivotArea dataOnly="0" labelOnly="1" outline="0" fieldPosition="0">
        <references count="2">
          <reference field="0" count="1" selected="0">
            <x v="1"/>
          </reference>
          <reference field="1" count="1">
            <x v="7"/>
          </reference>
        </references>
      </pivotArea>
    </format>
    <format dxfId="914">
      <pivotArea dataOnly="0" labelOnly="1" outline="0" fieldPosition="0">
        <references count="2">
          <reference field="0" count="1" selected="0">
            <x v="2"/>
          </reference>
          <reference field="1" count="1">
            <x v="4"/>
          </reference>
        </references>
      </pivotArea>
    </format>
    <format dxfId="913">
      <pivotArea dataOnly="0" labelOnly="1" outline="0" fieldPosition="0">
        <references count="2">
          <reference field="0" count="1" selected="0">
            <x v="3"/>
          </reference>
          <reference field="1" count="1">
            <x v="13"/>
          </reference>
        </references>
      </pivotArea>
    </format>
    <format dxfId="912">
      <pivotArea dataOnly="0" labelOnly="1" outline="0" fieldPosition="0">
        <references count="2">
          <reference field="0" count="1" selected="0">
            <x v="4"/>
          </reference>
          <reference field="1" count="1">
            <x v="6"/>
          </reference>
        </references>
      </pivotArea>
    </format>
    <format dxfId="911">
      <pivotArea dataOnly="0" labelOnly="1" outline="0" fieldPosition="0">
        <references count="2">
          <reference field="0" count="1" selected="0">
            <x v="5"/>
          </reference>
          <reference field="1" count="1">
            <x v="9"/>
          </reference>
        </references>
      </pivotArea>
    </format>
    <format dxfId="910">
      <pivotArea dataOnly="0" labelOnly="1" outline="0" fieldPosition="0">
        <references count="2">
          <reference field="0" count="1" selected="0">
            <x v="6"/>
          </reference>
          <reference field="1" count="1">
            <x v="6"/>
          </reference>
        </references>
      </pivotArea>
    </format>
    <format dxfId="909">
      <pivotArea dataOnly="0" labelOnly="1" outline="0" fieldPosition="0">
        <references count="2">
          <reference field="0" count="1" selected="0">
            <x v="7"/>
          </reference>
          <reference field="1" count="1">
            <x v="10"/>
          </reference>
        </references>
      </pivotArea>
    </format>
    <format dxfId="908">
      <pivotArea dataOnly="0" labelOnly="1" outline="0" fieldPosition="0">
        <references count="2">
          <reference field="0" count="1" selected="0">
            <x v="8"/>
          </reference>
          <reference field="1" count="1">
            <x v="3"/>
          </reference>
        </references>
      </pivotArea>
    </format>
    <format dxfId="907">
      <pivotArea dataOnly="0" labelOnly="1" outline="0" fieldPosition="0">
        <references count="2">
          <reference field="0" count="1" selected="0">
            <x v="9"/>
          </reference>
          <reference field="1" count="1">
            <x v="16"/>
          </reference>
        </references>
      </pivotArea>
    </format>
    <format dxfId="906">
      <pivotArea dataOnly="0" labelOnly="1" outline="0" fieldPosition="0">
        <references count="2">
          <reference field="0" count="1" selected="0">
            <x v="10"/>
          </reference>
          <reference field="1" count="1">
            <x v="15"/>
          </reference>
        </references>
      </pivotArea>
    </format>
    <format dxfId="905">
      <pivotArea dataOnly="0" labelOnly="1" outline="0" fieldPosition="0">
        <references count="2">
          <reference field="0" count="1" selected="0">
            <x v="11"/>
          </reference>
          <reference field="1" count="1">
            <x v="4"/>
          </reference>
        </references>
      </pivotArea>
    </format>
    <format dxfId="904">
      <pivotArea dataOnly="0" labelOnly="1" outline="0" fieldPosition="0">
        <references count="2">
          <reference field="0" count="1" selected="0">
            <x v="12"/>
          </reference>
          <reference field="1" count="1">
            <x v="5"/>
          </reference>
        </references>
      </pivotArea>
    </format>
    <format dxfId="903">
      <pivotArea dataOnly="0" labelOnly="1" outline="0" fieldPosition="0">
        <references count="2">
          <reference field="0" count="1" selected="0">
            <x v="14"/>
          </reference>
          <reference field="1" count="1">
            <x v="12"/>
          </reference>
        </references>
      </pivotArea>
    </format>
    <format dxfId="902">
      <pivotArea dataOnly="0" labelOnly="1" outline="0" fieldPosition="0">
        <references count="2">
          <reference field="0" count="1" selected="0">
            <x v="15"/>
          </reference>
          <reference field="1" count="1">
            <x v="11"/>
          </reference>
        </references>
      </pivotArea>
    </format>
    <format dxfId="901">
      <pivotArea dataOnly="0" labelOnly="1" outline="0" fieldPosition="0">
        <references count="2">
          <reference field="0" count="1" selected="0">
            <x v="16"/>
          </reference>
          <reference field="1" count="1">
            <x v="15"/>
          </reference>
        </references>
      </pivotArea>
    </format>
    <format dxfId="900">
      <pivotArea dataOnly="0" labelOnly="1" outline="0" fieldPosition="0">
        <references count="2">
          <reference field="0" count="1" selected="0">
            <x v="17"/>
          </reference>
          <reference field="1" count="1">
            <x v="8"/>
          </reference>
        </references>
      </pivotArea>
    </format>
    <format dxfId="899">
      <pivotArea dataOnly="0" labelOnly="1" outline="0" fieldPosition="0">
        <references count="2">
          <reference field="0" count="1" selected="0">
            <x v="18"/>
          </reference>
          <reference field="1" count="1">
            <x v="3"/>
          </reference>
        </references>
      </pivotArea>
    </format>
    <format dxfId="898">
      <pivotArea dataOnly="0" labelOnly="1" outline="0" fieldPosition="0">
        <references count="2">
          <reference field="0" count="1" selected="0">
            <x v="19"/>
          </reference>
          <reference field="1" count="1">
            <x v="5"/>
          </reference>
        </references>
      </pivotArea>
    </format>
    <format dxfId="897">
      <pivotArea dataOnly="0" labelOnly="1" outline="0" fieldPosition="0">
        <references count="2">
          <reference field="0" count="1" selected="0">
            <x v="20"/>
          </reference>
          <reference field="1" count="1">
            <x v="9"/>
          </reference>
        </references>
      </pivotArea>
    </format>
    <format dxfId="896">
      <pivotArea dataOnly="0" labelOnly="1" outline="0" fieldPosition="0">
        <references count="2">
          <reference field="0" count="1" selected="0">
            <x v="21"/>
          </reference>
          <reference field="1" count="1">
            <x v="12"/>
          </reference>
        </references>
      </pivotArea>
    </format>
    <format dxfId="895">
      <pivotArea dataOnly="0" labelOnly="1" outline="0" fieldPosition="0">
        <references count="2">
          <reference field="0" count="1" selected="0">
            <x v="22"/>
          </reference>
          <reference field="1" count="1">
            <x v="5"/>
          </reference>
        </references>
      </pivotArea>
    </format>
    <format dxfId="894">
      <pivotArea dataOnly="0" labelOnly="1" outline="0" fieldPosition="0">
        <references count="2">
          <reference field="0" count="1" selected="0">
            <x v="23"/>
          </reference>
          <reference field="1" count="1">
            <x v="4"/>
          </reference>
        </references>
      </pivotArea>
    </format>
    <format dxfId="893">
      <pivotArea dataOnly="0" labelOnly="1" outline="0" fieldPosition="0">
        <references count="2">
          <reference field="0" count="1" selected="0">
            <x v="24"/>
          </reference>
          <reference field="1" count="1">
            <x v="13"/>
          </reference>
        </references>
      </pivotArea>
    </format>
    <format dxfId="892">
      <pivotArea dataOnly="0" labelOnly="1" outline="0" fieldPosition="0">
        <references count="2">
          <reference field="0" count="1" selected="0">
            <x v="29"/>
          </reference>
          <reference field="1" count="1">
            <x v="14"/>
          </reference>
        </references>
      </pivotArea>
    </format>
    <format dxfId="891">
      <pivotArea dataOnly="0" labelOnly="1" outline="0" fieldPosition="0">
        <references count="2">
          <reference field="0" count="1" selected="0">
            <x v="30"/>
          </reference>
          <reference field="1" count="1">
            <x v="0"/>
          </reference>
        </references>
      </pivotArea>
    </format>
    <format dxfId="890">
      <pivotArea dataOnly="0" labelOnly="1" outline="0" fieldPosition="0">
        <references count="2">
          <reference field="0" count="1" selected="0">
            <x v="32"/>
          </reference>
          <reference field="1" count="1">
            <x v="5"/>
          </reference>
        </references>
      </pivotArea>
    </format>
    <format dxfId="889">
      <pivotArea dataOnly="0" labelOnly="1" outline="0" fieldPosition="0">
        <references count="2">
          <reference field="0" count="1" selected="0">
            <x v="33"/>
          </reference>
          <reference field="1" count="1">
            <x v="7"/>
          </reference>
        </references>
      </pivotArea>
    </format>
    <format dxfId="888">
      <pivotArea dataOnly="0" labelOnly="1" outline="0" fieldPosition="0">
        <references count="2">
          <reference field="0" count="1" selected="0">
            <x v="34"/>
          </reference>
          <reference field="1" count="1">
            <x v="10"/>
          </reference>
        </references>
      </pivotArea>
    </format>
    <format dxfId="887">
      <pivotArea dataOnly="0" labelOnly="1" outline="0" fieldPosition="0">
        <references count="2">
          <reference field="0" count="1" selected="0">
            <x v="35"/>
          </reference>
          <reference field="1" count="1">
            <x v="8"/>
          </reference>
        </references>
      </pivotArea>
    </format>
    <format dxfId="886">
      <pivotArea dataOnly="0" labelOnly="1" outline="0" fieldPosition="0">
        <references count="2">
          <reference field="0" count="1" selected="0">
            <x v="36"/>
          </reference>
          <reference field="1" count="1">
            <x v="7"/>
          </reference>
        </references>
      </pivotArea>
    </format>
    <format dxfId="885">
      <pivotArea dataOnly="0" labelOnly="1" outline="0" fieldPosition="0">
        <references count="2">
          <reference field="0" count="1" selected="0">
            <x v="37"/>
          </reference>
          <reference field="1" count="1">
            <x v="1"/>
          </reference>
        </references>
      </pivotArea>
    </format>
    <format dxfId="884">
      <pivotArea dataOnly="0" labelOnly="1" outline="0" fieldPosition="0">
        <references count="2">
          <reference field="0" count="1" selected="0">
            <x v="39"/>
          </reference>
          <reference field="1" count="1">
            <x v="12"/>
          </reference>
        </references>
      </pivotArea>
    </format>
    <format dxfId="883">
      <pivotArea dataOnly="0" labelOnly="1" outline="0" fieldPosition="0">
        <references count="2">
          <reference field="0" count="1" selected="0">
            <x v="40"/>
          </reference>
          <reference field="1" count="1">
            <x v="3"/>
          </reference>
        </references>
      </pivotArea>
    </format>
    <format dxfId="882">
      <pivotArea dataOnly="0" labelOnly="1" outline="0" fieldPosition="0">
        <references count="2">
          <reference field="0" count="1" selected="0">
            <x v="41"/>
          </reference>
          <reference field="1" count="1">
            <x v="0"/>
          </reference>
        </references>
      </pivotArea>
    </format>
    <format dxfId="881">
      <pivotArea dataOnly="0" labelOnly="1" outline="0" fieldPosition="0">
        <references count="2">
          <reference field="0" count="1" selected="0">
            <x v="42"/>
          </reference>
          <reference field="1" count="1">
            <x v="4"/>
          </reference>
        </references>
      </pivotArea>
    </format>
    <format dxfId="880">
      <pivotArea dataOnly="0" labelOnly="1" outline="0" fieldPosition="0">
        <references count="2">
          <reference field="0" count="1" selected="0">
            <x v="43"/>
          </reference>
          <reference field="1" count="1">
            <x v="8"/>
          </reference>
        </references>
      </pivotArea>
    </format>
    <format dxfId="879">
      <pivotArea dataOnly="0" labelOnly="1" outline="0" fieldPosition="0">
        <references count="2">
          <reference field="0" count="1" selected="0">
            <x v="45"/>
          </reference>
          <reference field="1" count="1">
            <x v="2"/>
          </reference>
        </references>
      </pivotArea>
    </format>
    <format dxfId="878">
      <pivotArea dataOnly="0" labelOnly="1" outline="0" fieldPosition="0">
        <references count="2">
          <reference field="0" count="1" selected="0">
            <x v="46"/>
          </reference>
          <reference field="1" count="1">
            <x v="7"/>
          </reference>
        </references>
      </pivotArea>
    </format>
    <format dxfId="877">
      <pivotArea dataOnly="0" labelOnly="1" outline="0" fieldPosition="0">
        <references count="2">
          <reference field="0" count="1" selected="0">
            <x v="47"/>
          </reference>
          <reference field="1" count="1">
            <x v="11"/>
          </reference>
        </references>
      </pivotArea>
    </format>
    <format dxfId="876">
      <pivotArea dataOnly="0" labelOnly="1" outline="0" fieldPosition="0">
        <references count="2">
          <reference field="0" count="1" selected="0">
            <x v="48"/>
          </reference>
          <reference field="1" count="1">
            <x v="10"/>
          </reference>
        </references>
      </pivotArea>
    </format>
    <format dxfId="875">
      <pivotArea dataOnly="0" labelOnly="1" outline="0" fieldPosition="0">
        <references count="3">
          <reference field="0" count="1" selected="0">
            <x v="1"/>
          </reference>
          <reference field="1" count="1" selected="0">
            <x v="7"/>
          </reference>
          <reference field="2" count="1">
            <x v="3"/>
          </reference>
        </references>
      </pivotArea>
    </format>
    <format dxfId="874">
      <pivotArea dataOnly="0" labelOnly="1" outline="0" fieldPosition="0">
        <references count="3">
          <reference field="0" count="1" selected="0">
            <x v="2"/>
          </reference>
          <reference field="1" count="1" selected="0">
            <x v="4"/>
          </reference>
          <reference field="2" count="1">
            <x v="2"/>
          </reference>
        </references>
      </pivotArea>
    </format>
    <format dxfId="873">
      <pivotArea dataOnly="0" labelOnly="1" outline="0" fieldPosition="0">
        <references count="3">
          <reference field="0" count="1" selected="0">
            <x v="3"/>
          </reference>
          <reference field="1" count="1" selected="0">
            <x v="13"/>
          </reference>
          <reference field="2" count="1">
            <x v="3"/>
          </reference>
        </references>
      </pivotArea>
    </format>
    <format dxfId="872">
      <pivotArea dataOnly="0" labelOnly="1" outline="0" fieldPosition="0">
        <references count="3">
          <reference field="0" count="1" selected="0">
            <x v="4"/>
          </reference>
          <reference field="1" count="1" selected="0">
            <x v="6"/>
          </reference>
          <reference field="2" count="1">
            <x v="2"/>
          </reference>
        </references>
      </pivotArea>
    </format>
    <format dxfId="871">
      <pivotArea dataOnly="0" labelOnly="1" outline="0" fieldPosition="0">
        <references count="3">
          <reference field="0" count="1" selected="0">
            <x v="5"/>
          </reference>
          <reference field="1" count="1" selected="0">
            <x v="9"/>
          </reference>
          <reference field="2" count="1">
            <x v="3"/>
          </reference>
        </references>
      </pivotArea>
    </format>
    <format dxfId="870">
      <pivotArea dataOnly="0" labelOnly="1" outline="0" fieldPosition="0">
        <references count="3">
          <reference field="0" count="1" selected="0">
            <x v="6"/>
          </reference>
          <reference field="1" count="1" selected="0">
            <x v="6"/>
          </reference>
          <reference field="2" count="1">
            <x v="2"/>
          </reference>
        </references>
      </pivotArea>
    </format>
    <format dxfId="869">
      <pivotArea dataOnly="0" labelOnly="1" outline="0" fieldPosition="0">
        <references count="3">
          <reference field="0" count="1" selected="0">
            <x v="8"/>
          </reference>
          <reference field="1" count="1" selected="0">
            <x v="3"/>
          </reference>
          <reference field="2" count="1">
            <x v="3"/>
          </reference>
        </references>
      </pivotArea>
    </format>
    <format dxfId="868">
      <pivotArea dataOnly="0" labelOnly="1" outline="0" fieldPosition="0">
        <references count="3">
          <reference field="0" count="1" selected="0">
            <x v="9"/>
          </reference>
          <reference field="1" count="1" selected="0">
            <x v="16"/>
          </reference>
          <reference field="2" count="1">
            <x v="4"/>
          </reference>
        </references>
      </pivotArea>
    </format>
    <format dxfId="867">
      <pivotArea dataOnly="0" labelOnly="1" outline="0" fieldPosition="0">
        <references count="3">
          <reference field="0" count="1" selected="0">
            <x v="13"/>
          </reference>
          <reference field="1" count="1" selected="0">
            <x v="5"/>
          </reference>
          <reference field="2" count="1">
            <x v="1"/>
          </reference>
        </references>
      </pivotArea>
    </format>
    <format dxfId="866">
      <pivotArea dataOnly="0" labelOnly="1" outline="0" fieldPosition="0">
        <references count="3">
          <reference field="0" count="1" selected="0">
            <x v="15"/>
          </reference>
          <reference field="1" count="1" selected="0">
            <x v="11"/>
          </reference>
          <reference field="2" count="1">
            <x v="2"/>
          </reference>
        </references>
      </pivotArea>
    </format>
    <format dxfId="865">
      <pivotArea dataOnly="0" labelOnly="1" outline="0" fieldPosition="0">
        <references count="3">
          <reference field="0" count="1" selected="0">
            <x v="17"/>
          </reference>
          <reference field="1" count="1" selected="0">
            <x v="8"/>
          </reference>
          <reference field="2" count="1">
            <x v="1"/>
          </reference>
        </references>
      </pivotArea>
    </format>
    <format dxfId="864">
      <pivotArea dataOnly="0" labelOnly="1" outline="0" fieldPosition="0">
        <references count="3">
          <reference field="0" count="1" selected="0">
            <x v="18"/>
          </reference>
          <reference field="1" count="1" selected="0">
            <x v="3"/>
          </reference>
          <reference field="2" count="1">
            <x v="5"/>
          </reference>
        </references>
      </pivotArea>
    </format>
    <format dxfId="863">
      <pivotArea dataOnly="0" labelOnly="1" outline="0" fieldPosition="0">
        <references count="3">
          <reference field="0" count="1" selected="0">
            <x v="19"/>
          </reference>
          <reference field="1" count="1" selected="0">
            <x v="5"/>
          </reference>
          <reference field="2" count="1">
            <x v="1"/>
          </reference>
        </references>
      </pivotArea>
    </format>
    <format dxfId="862">
      <pivotArea dataOnly="0" labelOnly="1" outline="0" fieldPosition="0">
        <references count="3">
          <reference field="0" count="1" selected="0">
            <x v="20"/>
          </reference>
          <reference field="1" count="1" selected="0">
            <x v="9"/>
          </reference>
          <reference field="2" count="1">
            <x v="2"/>
          </reference>
        </references>
      </pivotArea>
    </format>
    <format dxfId="861">
      <pivotArea dataOnly="0" labelOnly="1" outline="0" fieldPosition="0">
        <references count="3">
          <reference field="0" count="1" selected="0">
            <x v="22"/>
          </reference>
          <reference field="1" count="1" selected="0">
            <x v="5"/>
          </reference>
          <reference field="2" count="1">
            <x v="1"/>
          </reference>
        </references>
      </pivotArea>
    </format>
    <format dxfId="860">
      <pivotArea dataOnly="0" labelOnly="1" outline="0" fieldPosition="0">
        <references count="3">
          <reference field="0" count="1" selected="0">
            <x v="24"/>
          </reference>
          <reference field="1" count="1" selected="0">
            <x v="13"/>
          </reference>
          <reference field="2" count="1">
            <x v="2"/>
          </reference>
        </references>
      </pivotArea>
    </format>
    <format dxfId="859">
      <pivotArea dataOnly="0" labelOnly="1" outline="0" fieldPosition="0">
        <references count="3">
          <reference field="0" count="1" selected="0">
            <x v="30"/>
          </reference>
          <reference field="1" count="1" selected="0">
            <x v="0"/>
          </reference>
          <reference field="2" count="1">
            <x v="0"/>
          </reference>
        </references>
      </pivotArea>
    </format>
    <format dxfId="858">
      <pivotArea dataOnly="0" labelOnly="1" outline="0" fieldPosition="0">
        <references count="3">
          <reference field="0" count="1" selected="0">
            <x v="32"/>
          </reference>
          <reference field="1" count="1" selected="0">
            <x v="5"/>
          </reference>
          <reference field="2" count="1">
            <x v="1"/>
          </reference>
        </references>
      </pivotArea>
    </format>
    <format dxfId="857">
      <pivotArea dataOnly="0" labelOnly="1" outline="0" fieldPosition="0">
        <references count="3">
          <reference field="0" count="1" selected="0">
            <x v="33"/>
          </reference>
          <reference field="1" count="1" selected="0">
            <x v="7"/>
          </reference>
          <reference field="2" count="1">
            <x v="2"/>
          </reference>
        </references>
      </pivotArea>
    </format>
    <format dxfId="856">
      <pivotArea dataOnly="0" labelOnly="1" outline="0" fieldPosition="0">
        <references count="3">
          <reference field="0" count="1" selected="0">
            <x v="37"/>
          </reference>
          <reference field="1" count="1" selected="0">
            <x v="1"/>
          </reference>
          <reference field="2" count="1">
            <x v="4"/>
          </reference>
        </references>
      </pivotArea>
    </format>
    <format dxfId="855">
      <pivotArea dataOnly="0" labelOnly="1" outline="0" fieldPosition="0">
        <references count="3">
          <reference field="0" count="1" selected="0">
            <x v="38"/>
          </reference>
          <reference field="1" count="1" selected="0">
            <x v="1"/>
          </reference>
          <reference field="2" count="1">
            <x v="2"/>
          </reference>
        </references>
      </pivotArea>
    </format>
    <format dxfId="854">
      <pivotArea dataOnly="0" labelOnly="1" outline="0" fieldPosition="0">
        <references count="3">
          <reference field="0" count="1" selected="0">
            <x v="39"/>
          </reference>
          <reference field="1" count="1" selected="0">
            <x v="12"/>
          </reference>
          <reference field="2" count="1">
            <x v="4"/>
          </reference>
        </references>
      </pivotArea>
    </format>
    <format dxfId="853">
      <pivotArea dataOnly="0" labelOnly="1" outline="0" fieldPosition="0">
        <references count="3">
          <reference field="0" count="1" selected="0">
            <x v="41"/>
          </reference>
          <reference field="1" count="1" selected="0">
            <x v="0"/>
          </reference>
          <reference field="2" count="1">
            <x v="0"/>
          </reference>
        </references>
      </pivotArea>
    </format>
    <format dxfId="852">
      <pivotArea dataOnly="0" labelOnly="1" outline="0" fieldPosition="0">
        <references count="3">
          <reference field="0" count="1" selected="0">
            <x v="44"/>
          </reference>
          <reference field="1" count="1" selected="0">
            <x v="8"/>
          </reference>
          <reference field="2" count="1">
            <x v="2"/>
          </reference>
        </references>
      </pivotArea>
    </format>
    <format dxfId="851">
      <pivotArea dataOnly="0" labelOnly="1" outline="0" fieldPosition="0">
        <references count="3">
          <reference field="0" count="1" selected="0">
            <x v="45"/>
          </reference>
          <reference field="1" count="1" selected="0">
            <x v="2"/>
          </reference>
          <reference field="2" count="1">
            <x v="1"/>
          </reference>
        </references>
      </pivotArea>
    </format>
    <format dxfId="850">
      <pivotArea dataOnly="0" labelOnly="1" outline="0" fieldPosition="0">
        <references count="3">
          <reference field="0" count="1" selected="0">
            <x v="46"/>
          </reference>
          <reference field="1" count="1" selected="0">
            <x v="7"/>
          </reference>
          <reference field="2" count="1">
            <x v="2"/>
          </reference>
        </references>
      </pivotArea>
    </format>
    <format dxfId="849">
      <pivotArea dataOnly="0" labelOnly="1" outline="0" fieldPosition="0">
        <references count="3">
          <reference field="0" count="1" selected="0">
            <x v="47"/>
          </reference>
          <reference field="1" count="1" selected="0">
            <x v="11"/>
          </reference>
          <reference field="2" count="1">
            <x v="3"/>
          </reference>
        </references>
      </pivotArea>
    </format>
    <format dxfId="848">
      <pivotArea dataOnly="0" labelOnly="1" outline="0" fieldPosition="0">
        <references count="3">
          <reference field="0" count="1" selected="0">
            <x v="48"/>
          </reference>
          <reference field="1" count="1" selected="0">
            <x v="10"/>
          </reference>
          <reference field="2" count="1">
            <x v="2"/>
          </reference>
        </references>
      </pivotArea>
    </format>
    <format dxfId="847">
      <pivotArea dataOnly="0" labelOnly="1" outline="0" fieldPosition="0">
        <references count="4">
          <reference field="0" count="1" selected="0">
            <x v="1"/>
          </reference>
          <reference field="1" count="1" selected="0">
            <x v="7"/>
          </reference>
          <reference field="2" count="1" selected="0">
            <x v="3"/>
          </reference>
          <reference field="3" count="1">
            <x v="16"/>
          </reference>
        </references>
      </pivotArea>
    </format>
    <format dxfId="846">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845">
      <pivotArea dataOnly="0" labelOnly="1" outline="0" fieldPosition="0">
        <references count="4">
          <reference field="0" count="1" selected="0">
            <x v="3"/>
          </reference>
          <reference field="1" count="1" selected="0">
            <x v="13"/>
          </reference>
          <reference field="2" count="1" selected="0">
            <x v="3"/>
          </reference>
          <reference field="3" count="1">
            <x v="26"/>
          </reference>
        </references>
      </pivotArea>
    </format>
    <format dxfId="844">
      <pivotArea dataOnly="0" labelOnly="1" outline="0" fieldPosition="0">
        <references count="4">
          <reference field="0" count="1" selected="0">
            <x v="4"/>
          </reference>
          <reference field="1" count="1" selected="0">
            <x v="6"/>
          </reference>
          <reference field="2" count="1" selected="0">
            <x v="2"/>
          </reference>
          <reference field="3" count="1">
            <x v="9"/>
          </reference>
        </references>
      </pivotArea>
    </format>
    <format dxfId="843">
      <pivotArea dataOnly="0" labelOnly="1" outline="0" fieldPosition="0">
        <references count="4">
          <reference field="0" count="1" selected="0">
            <x v="5"/>
          </reference>
          <reference field="1" count="1" selected="0">
            <x v="9"/>
          </reference>
          <reference field="2" count="1" selected="0">
            <x v="3"/>
          </reference>
          <reference field="3" count="1">
            <x v="21"/>
          </reference>
        </references>
      </pivotArea>
    </format>
    <format dxfId="842">
      <pivotArea dataOnly="0" labelOnly="1" outline="0" fieldPosition="0">
        <references count="4">
          <reference field="0" count="1" selected="0">
            <x v="6"/>
          </reference>
          <reference field="1" count="1" selected="0">
            <x v="6"/>
          </reference>
          <reference field="2" count="1" selected="0">
            <x v="2"/>
          </reference>
          <reference field="3" count="1">
            <x v="9"/>
          </reference>
        </references>
      </pivotArea>
    </format>
    <format dxfId="841">
      <pivotArea dataOnly="0" labelOnly="1" outline="0" fieldPosition="0">
        <references count="4">
          <reference field="0" count="1" selected="0">
            <x v="7"/>
          </reference>
          <reference field="1" count="1" selected="0">
            <x v="10"/>
          </reference>
          <reference field="2" count="1" selected="0">
            <x v="2"/>
          </reference>
          <reference field="3" count="1">
            <x v="16"/>
          </reference>
        </references>
      </pivotArea>
    </format>
    <format dxfId="840">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39">
      <pivotArea dataOnly="0" labelOnly="1" outline="0" fieldPosition="0">
        <references count="4">
          <reference field="0" count="1" selected="0">
            <x v="9"/>
          </reference>
          <reference field="1" count="1" selected="0">
            <x v="16"/>
          </reference>
          <reference field="2" count="1" selected="0">
            <x v="4"/>
          </reference>
          <reference field="3" count="1">
            <x v="29"/>
          </reference>
        </references>
      </pivotArea>
    </format>
    <format dxfId="838">
      <pivotArea dataOnly="0" labelOnly="1" outline="0" fieldPosition="0">
        <references count="4">
          <reference field="0" count="1" selected="0">
            <x v="10"/>
          </reference>
          <reference field="1" count="1" selected="0">
            <x v="15"/>
          </reference>
          <reference field="2" count="1" selected="0">
            <x v="4"/>
          </reference>
          <reference field="3" count="1">
            <x v="28"/>
          </reference>
        </references>
      </pivotArea>
    </format>
    <format dxfId="837">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36">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35">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34">
      <pivotArea dataOnly="0" labelOnly="1" outline="0" fieldPosition="0">
        <references count="4">
          <reference field="0" count="1" selected="0">
            <x v="14"/>
          </reference>
          <reference field="1" count="1" selected="0">
            <x v="12"/>
          </reference>
          <reference field="2" count="1" selected="0">
            <x v="1"/>
          </reference>
          <reference field="3" count="1">
            <x v="13"/>
          </reference>
        </references>
      </pivotArea>
    </format>
    <format dxfId="833">
      <pivotArea dataOnly="0" labelOnly="1" outline="0" fieldPosition="0">
        <references count="4">
          <reference field="0" count="1" selected="0">
            <x v="15"/>
          </reference>
          <reference field="1" count="1" selected="0">
            <x v="11"/>
          </reference>
          <reference field="2" count="1" selected="0">
            <x v="2"/>
          </reference>
          <reference field="3" count="1">
            <x v="18"/>
          </reference>
        </references>
      </pivotArea>
    </format>
    <format dxfId="832">
      <pivotArea dataOnly="0" labelOnly="1" outline="0" fieldPosition="0">
        <references count="4">
          <reference field="0" count="1" selected="0">
            <x v="16"/>
          </reference>
          <reference field="1" count="1" selected="0">
            <x v="15"/>
          </reference>
          <reference field="2" count="1" selected="0">
            <x v="2"/>
          </reference>
          <reference field="3" count="1">
            <x v="25"/>
          </reference>
        </references>
      </pivotArea>
    </format>
    <format dxfId="831">
      <pivotArea dataOnly="0" labelOnly="1" outline="0" fieldPosition="0">
        <references count="4">
          <reference field="0" count="1" selected="0">
            <x v="17"/>
          </reference>
          <reference field="1" count="1" selected="0">
            <x v="8"/>
          </reference>
          <reference field="2" count="1" selected="0">
            <x v="1"/>
          </reference>
          <reference field="3" count="1">
            <x v="8"/>
          </reference>
        </references>
      </pivotArea>
    </format>
    <format dxfId="830">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829">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828">
      <pivotArea dataOnly="0" labelOnly="1" outline="0" fieldPosition="0">
        <references count="4">
          <reference field="0" count="1" selected="0">
            <x v="20"/>
          </reference>
          <reference field="1" count="1" selected="0">
            <x v="9"/>
          </reference>
          <reference field="2" count="1" selected="0">
            <x v="2"/>
          </reference>
          <reference field="3" count="1">
            <x v="15"/>
          </reference>
        </references>
      </pivotArea>
    </format>
    <format dxfId="827">
      <pivotArea dataOnly="0" labelOnly="1" outline="0" fieldPosition="0">
        <references count="4">
          <reference field="0" count="1" selected="0">
            <x v="21"/>
          </reference>
          <reference field="1" count="1" selected="0">
            <x v="12"/>
          </reference>
          <reference field="2" count="1" selected="0">
            <x v="2"/>
          </reference>
          <reference field="3" count="1">
            <x v="20"/>
          </reference>
        </references>
      </pivotArea>
    </format>
    <format dxfId="826">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825">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824">
      <pivotArea dataOnly="0" labelOnly="1" outline="0" fieldPosition="0">
        <references count="4">
          <reference field="0" count="1" selected="0">
            <x v="24"/>
          </reference>
          <reference field="1" count="1" selected="0">
            <x v="13"/>
          </reference>
          <reference field="2" count="1" selected="0">
            <x v="2"/>
          </reference>
          <reference field="3" count="1">
            <x v="22"/>
          </reference>
        </references>
      </pivotArea>
    </format>
    <format dxfId="823">
      <pivotArea dataOnly="0" labelOnly="1" outline="0" fieldPosition="0">
        <references count="4">
          <reference field="0" count="1" selected="0">
            <x v="25"/>
          </reference>
          <reference field="1" count="1" selected="0">
            <x v="13"/>
          </reference>
          <reference field="2" count="1" selected="0">
            <x v="2"/>
          </reference>
          <reference field="3" count="1">
            <x v="22"/>
          </reference>
        </references>
      </pivotArea>
    </format>
    <format dxfId="822">
      <pivotArea dataOnly="0" labelOnly="1" outline="0" fieldPosition="0">
        <references count="4">
          <reference field="0" count="1" selected="0">
            <x v="26"/>
          </reference>
          <reference field="1" count="1" selected="0">
            <x v="13"/>
          </reference>
          <reference field="2" count="1" selected="0">
            <x v="2"/>
          </reference>
          <reference field="3" count="1">
            <x v="22"/>
          </reference>
        </references>
      </pivotArea>
    </format>
    <format dxfId="821">
      <pivotArea dataOnly="0" labelOnly="1" outline="0" fieldPosition="0">
        <references count="4">
          <reference field="0" count="1" selected="0">
            <x v="27"/>
          </reference>
          <reference field="1" count="1" selected="0">
            <x v="13"/>
          </reference>
          <reference field="2" count="1" selected="0">
            <x v="2"/>
          </reference>
          <reference field="3" count="1">
            <x v="22"/>
          </reference>
        </references>
      </pivotArea>
    </format>
    <format dxfId="820">
      <pivotArea dataOnly="0" labelOnly="1" outline="0" fieldPosition="0">
        <references count="4">
          <reference field="0" count="1" selected="0">
            <x v="28"/>
          </reference>
          <reference field="1" count="1" selected="0">
            <x v="13"/>
          </reference>
          <reference field="2" count="1" selected="0">
            <x v="2"/>
          </reference>
          <reference field="3" count="1">
            <x v="22"/>
          </reference>
        </references>
      </pivotArea>
    </format>
    <format dxfId="819">
      <pivotArea dataOnly="0" labelOnly="1" outline="0" fieldPosition="0">
        <references count="4">
          <reference field="0" count="1" selected="0">
            <x v="29"/>
          </reference>
          <reference field="1" count="1" selected="0">
            <x v="14"/>
          </reference>
          <reference field="2" count="1" selected="0">
            <x v="2"/>
          </reference>
          <reference field="3" count="1">
            <x v="23"/>
          </reference>
        </references>
      </pivotArea>
    </format>
    <format dxfId="818">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17">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816">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815">
      <pivotArea dataOnly="0" labelOnly="1" outline="0" fieldPosition="0">
        <references count="4">
          <reference field="0" count="1" selected="0">
            <x v="33"/>
          </reference>
          <reference field="1" count="1" selected="0">
            <x v="7"/>
          </reference>
          <reference field="2" count="1" selected="0">
            <x v="2"/>
          </reference>
          <reference field="3" count="1">
            <x v="10"/>
          </reference>
        </references>
      </pivotArea>
    </format>
    <format dxfId="814">
      <pivotArea dataOnly="0" labelOnly="1" outline="0" fieldPosition="0">
        <references count="4">
          <reference field="0" count="1" selected="0">
            <x v="34"/>
          </reference>
          <reference field="1" count="1" selected="0">
            <x v="10"/>
          </reference>
          <reference field="2" count="1" selected="0">
            <x v="2"/>
          </reference>
          <reference field="3" count="1">
            <x v="16"/>
          </reference>
        </references>
      </pivotArea>
    </format>
    <format dxfId="813">
      <pivotArea dataOnly="0" labelOnly="1" outline="0" fieldPosition="0">
        <references count="4">
          <reference field="0" count="1" selected="0">
            <x v="35"/>
          </reference>
          <reference field="1" count="1" selected="0">
            <x v="8"/>
          </reference>
          <reference field="2" count="1" selected="0">
            <x v="2"/>
          </reference>
          <reference field="3" count="1">
            <x v="12"/>
          </reference>
        </references>
      </pivotArea>
    </format>
    <format dxfId="812">
      <pivotArea dataOnly="0" labelOnly="1" outline="0" fieldPosition="0">
        <references count="4">
          <reference field="0" count="1" selected="0">
            <x v="36"/>
          </reference>
          <reference field="1" count="1" selected="0">
            <x v="7"/>
          </reference>
          <reference field="2" count="1" selected="0">
            <x v="2"/>
          </reference>
          <reference field="3" count="1">
            <x v="10"/>
          </reference>
        </references>
      </pivotArea>
    </format>
    <format dxfId="811">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810">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809">
      <pivotArea dataOnly="0" labelOnly="1" outline="0" fieldPosition="0">
        <references count="4">
          <reference field="0" count="1" selected="0">
            <x v="39"/>
          </reference>
          <reference field="1" count="1" selected="0">
            <x v="12"/>
          </reference>
          <reference field="2" count="1" selected="0">
            <x v="4"/>
          </reference>
          <reference field="3" count="1">
            <x v="27"/>
          </reference>
        </references>
      </pivotArea>
    </format>
    <format dxfId="808">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807">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806">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805">
      <pivotArea dataOnly="0" labelOnly="1" outline="0" fieldPosition="0">
        <references count="4">
          <reference field="0" count="1" selected="0">
            <x v="43"/>
          </reference>
          <reference field="1" count="1" selected="0">
            <x v="8"/>
          </reference>
          <reference field="2" count="1" selected="0">
            <x v="0"/>
          </reference>
          <reference field="3" count="1">
            <x v="4"/>
          </reference>
        </references>
      </pivotArea>
    </format>
    <format dxfId="804">
      <pivotArea dataOnly="0" labelOnly="1" outline="0" fieldPosition="0">
        <references count="4">
          <reference field="0" count="1" selected="0">
            <x v="44"/>
          </reference>
          <reference field="1" count="1" selected="0">
            <x v="8"/>
          </reference>
          <reference field="2" count="1" selected="0">
            <x v="2"/>
          </reference>
          <reference field="3" count="1">
            <x v="12"/>
          </reference>
        </references>
      </pivotArea>
    </format>
    <format dxfId="803">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802">
      <pivotArea dataOnly="0" labelOnly="1" outline="0" fieldPosition="0">
        <references count="4">
          <reference field="0" count="1" selected="0">
            <x v="46"/>
          </reference>
          <reference field="1" count="1" selected="0">
            <x v="7"/>
          </reference>
          <reference field="2" count="1" selected="0">
            <x v="2"/>
          </reference>
          <reference field="3" count="1">
            <x v="10"/>
          </reference>
        </references>
      </pivotArea>
    </format>
    <format dxfId="801">
      <pivotArea dataOnly="0" labelOnly="1" outline="0" fieldPosition="0">
        <references count="4">
          <reference field="0" count="1" selected="0">
            <x v="47"/>
          </reference>
          <reference field="1" count="1" selected="0">
            <x v="11"/>
          </reference>
          <reference field="2" count="1" selected="0">
            <x v="3"/>
          </reference>
          <reference field="3" count="1">
            <x v="24"/>
          </reference>
        </references>
      </pivotArea>
    </format>
    <format dxfId="800">
      <pivotArea dataOnly="0" labelOnly="1" outline="0" fieldPosition="0">
        <references count="4">
          <reference field="0" count="1" selected="0">
            <x v="48"/>
          </reference>
          <reference field="1" count="1" selected="0">
            <x v="10"/>
          </reference>
          <reference field="2" count="1" selected="0">
            <x v="2"/>
          </reference>
          <reference field="3" count="1">
            <x v="16"/>
          </reference>
        </references>
      </pivotArea>
    </format>
    <format dxfId="799">
      <pivotArea dataOnly="0" labelOnly="1" outline="0" fieldPosition="0">
        <references count="2">
          <reference field="0" count="1" selected="0">
            <x v="43"/>
          </reference>
          <reference field="1" count="1">
            <x v="8"/>
          </reference>
        </references>
      </pivotArea>
    </format>
    <format dxfId="798">
      <pivotArea dataOnly="0" labelOnly="1" outline="0" fieldPosition="0">
        <references count="2">
          <reference field="0" count="1" selected="0">
            <x v="13"/>
          </reference>
          <reference field="1" count="1">
            <x v="5"/>
          </reference>
        </references>
      </pivotArea>
    </format>
    <format dxfId="797">
      <pivotArea dataOnly="0" labelOnly="1" outline="0" fieldPosition="0">
        <references count="2">
          <reference field="0" count="1" selected="0">
            <x v="30"/>
          </reference>
          <reference field="1" count="1">
            <x v="0"/>
          </reference>
        </references>
      </pivotArea>
    </format>
    <format dxfId="796">
      <pivotArea dataOnly="0" labelOnly="1" outline="0" fieldPosition="0">
        <references count="2">
          <reference field="0" count="1" selected="0">
            <x v="37"/>
          </reference>
          <reference field="1" count="1">
            <x v="1"/>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la_pivot1" cacheId="5" applyNumberFormats="0" applyBorderFormats="0" applyFontFormats="0" applyPatternFormats="0" applyAlignmentFormats="0" applyWidthHeightFormats="1" dataCaption="Valori" updatedVersion="5" minRefreshableVersion="3" showDrill="0" showDataTips="0" enableDrill="0" rowGrandTotals="0" colGrandTotals="0" itemPrintTitles="1" createdVersion="5" indent="0" showHeaders="0" compact="0" compactData="0" multipleFieldFilters="0">
  <location ref="B6:C33" firstHeaderRow="0" firstDataRow="0" firstDataCol="2"/>
  <pivotFields count="2">
    <pivotField axis="axisRow" compact="0" outline="0" showAll="0" defaultSubtotal="0">
      <items count="50">
        <item m="1" x="28"/>
        <item x="0"/>
        <item x="1"/>
        <item x="2"/>
        <item m="1" x="30"/>
        <item x="3"/>
        <item m="1" x="40"/>
        <item m="1" x="41"/>
        <item x="4"/>
        <item m="1" x="44"/>
        <item m="1" x="36"/>
        <item m="1" x="33"/>
        <item x="5"/>
        <item x="6"/>
        <item x="7"/>
        <item x="8"/>
        <item x="9"/>
        <item m="1" x="48"/>
        <item x="10"/>
        <item m="1" x="31"/>
        <item m="1" x="38"/>
        <item m="1" x="49"/>
        <item x="11"/>
        <item x="12"/>
        <item m="1" x="37"/>
        <item m="1" x="29"/>
        <item m="1" x="32"/>
        <item m="1" x="43"/>
        <item m="1" x="39"/>
        <item x="13"/>
        <item x="14"/>
        <item x="15"/>
        <item x="16"/>
        <item x="17"/>
        <item x="18"/>
        <item x="19"/>
        <item m="1" x="34"/>
        <item x="20"/>
        <item x="21"/>
        <item x="22"/>
        <item x="23"/>
        <item x="24"/>
        <item x="25"/>
        <item x="26"/>
        <item x="27"/>
        <item m="1" x="47"/>
        <item m="1" x="35"/>
        <item m="1" x="45"/>
        <item m="1" x="42"/>
        <item m="1" x="46"/>
      </items>
    </pivotField>
    <pivotField axis="axisRow" compact="0" outline="0" showAll="0" defaultSubtotal="0">
      <items count="73">
        <item m="1" x="28"/>
        <item m="1" x="42"/>
        <item m="1" x="38"/>
        <item x="5"/>
        <item n="I due fattori maggiori di rischio corruttivo sono legati alla rilevanza esterna del processo e al suo impatto economico. Si ritiene pertanto necessario adottare ogni misura possibile affinché le commissioni di concorso si adoperino nella massima traspare" x="0"/>
        <item m="1" x="41"/>
        <item m="1" x="61"/>
        <item m="1" x="70"/>
        <item x="7"/>
        <item m="1" x="34"/>
        <item m="1" x="69"/>
        <item m="1" x="54"/>
        <item x="24"/>
        <item m="1" x="48"/>
        <item m="1" x="44"/>
        <item m="1" x="60"/>
        <item m="1" x="36"/>
        <item m="1" x="32"/>
        <item m="1" x="35"/>
        <item m="1" x="57"/>
        <item m="1" x="56"/>
        <item m="1" x="55"/>
        <item m="1" x="47"/>
        <item x="14"/>
        <item m="1" x="59"/>
        <item x="21"/>
        <item m="1" x="65"/>
        <item m="1" x="72"/>
        <item m="1" x="52"/>
        <item m="1" x="58"/>
        <item m="1" x="30"/>
        <item m="1" x="63"/>
        <item m="1" x="67"/>
        <item m="1" x="46"/>
        <item m="1" x="51"/>
        <item m="1" x="45"/>
        <item x="1"/>
        <item m="1" x="31"/>
        <item m="1" x="62"/>
        <item m="1" x="71"/>
        <item m="1" x="40"/>
        <item m="1" x="37"/>
        <item x="2"/>
        <item x="3"/>
        <item m="1" x="66"/>
        <item x="6"/>
        <item x="8"/>
        <item x="9"/>
        <item x="10"/>
        <item x="11"/>
        <item m="1" x="33"/>
        <item m="1" x="29"/>
        <item x="15"/>
        <item m="1" x="50"/>
        <item x="17"/>
        <item x="18"/>
        <item m="1" x="53"/>
        <item x="20"/>
        <item m="1" x="68"/>
        <item m="1" x="49"/>
        <item x="25"/>
        <item m="1" x="39"/>
        <item x="27"/>
        <item x="4"/>
        <item x="12"/>
        <item x="19"/>
        <item x="22"/>
        <item x="13"/>
        <item m="1" x="64"/>
        <item m="1" x="43"/>
        <item x="16"/>
        <item x="23"/>
        <item x="26"/>
      </items>
    </pivotField>
  </pivotFields>
  <rowFields count="2">
    <field x="0"/>
    <field x="1"/>
  </rowFields>
  <rowItems count="28">
    <i>
      <x v="1"/>
      <x v="4"/>
    </i>
    <i>
      <x v="2"/>
      <x v="36"/>
    </i>
    <i>
      <x v="3"/>
      <x v="42"/>
    </i>
    <i>
      <x v="5"/>
      <x v="43"/>
    </i>
    <i>
      <x v="8"/>
      <x v="63"/>
    </i>
    <i>
      <x v="12"/>
      <x v="3"/>
    </i>
    <i>
      <x v="13"/>
      <x v="45"/>
    </i>
    <i>
      <x v="14"/>
      <x v="8"/>
    </i>
    <i>
      <x v="15"/>
      <x v="46"/>
    </i>
    <i>
      <x v="16"/>
      <x v="47"/>
    </i>
    <i>
      <x v="18"/>
      <x v="48"/>
    </i>
    <i>
      <x v="22"/>
      <x v="49"/>
    </i>
    <i>
      <x v="23"/>
      <x v="64"/>
    </i>
    <i>
      <x v="29"/>
      <x v="67"/>
    </i>
    <i>
      <x v="30"/>
      <x v="23"/>
    </i>
    <i>
      <x v="31"/>
      <x v="52"/>
    </i>
    <i>
      <x v="32"/>
      <x v="70"/>
    </i>
    <i>
      <x v="33"/>
      <x v="54"/>
    </i>
    <i>
      <x v="34"/>
      <x v="55"/>
    </i>
    <i>
      <x v="35"/>
      <x v="65"/>
    </i>
    <i>
      <x v="37"/>
      <x v="57"/>
    </i>
    <i>
      <x v="38"/>
      <x v="25"/>
    </i>
    <i>
      <x v="39"/>
      <x v="66"/>
    </i>
    <i>
      <x v="40"/>
      <x v="71"/>
    </i>
    <i>
      <x v="41"/>
      <x v="12"/>
    </i>
    <i>
      <x v="42"/>
      <x v="60"/>
    </i>
    <i>
      <x v="43"/>
      <x v="72"/>
    </i>
    <i>
      <x v="44"/>
      <x v="62"/>
    </i>
  </rowItems>
  <colItems count="1">
    <i/>
  </colItems>
  <formats count="398">
    <format dxfId="795">
      <pivotArea dataOnly="0" labelOnly="1" outline="0" fieldPosition="0">
        <references count="2">
          <reference field="0" count="1" selected="0">
            <x v="0"/>
          </reference>
          <reference field="1" count="0"/>
        </references>
      </pivotArea>
    </format>
    <format dxfId="794">
      <pivotArea dataOnly="0" labelOnly="1" outline="0" fieldPosition="0">
        <references count="1">
          <reference field="0" count="1">
            <x v="0"/>
          </reference>
        </references>
      </pivotArea>
    </format>
    <format dxfId="793">
      <pivotArea dataOnly="0" labelOnly="1" outline="0" fieldPosition="0">
        <references count="1">
          <reference field="0" count="1">
            <x v="1"/>
          </reference>
        </references>
      </pivotArea>
    </format>
    <format dxfId="792">
      <pivotArea dataOnly="0" labelOnly="1" outline="0" fieldPosition="0">
        <references count="1">
          <reference field="0" count="1">
            <x v="2"/>
          </reference>
        </references>
      </pivotArea>
    </format>
    <format dxfId="791">
      <pivotArea dataOnly="0" labelOnly="1" outline="0" fieldPosition="0">
        <references count="1">
          <reference field="0" count="1">
            <x v="3"/>
          </reference>
        </references>
      </pivotArea>
    </format>
    <format dxfId="790">
      <pivotArea dataOnly="0" labelOnly="1" outline="0" fieldPosition="0">
        <references count="1">
          <reference field="0" count="1">
            <x v="4"/>
          </reference>
        </references>
      </pivotArea>
    </format>
    <format dxfId="789">
      <pivotArea dataOnly="0" labelOnly="1" outline="0" fieldPosition="0">
        <references count="1">
          <reference field="0" count="1">
            <x v="5"/>
          </reference>
        </references>
      </pivotArea>
    </format>
    <format dxfId="788">
      <pivotArea dataOnly="0" labelOnly="1" outline="0" fieldPosition="0">
        <references count="1">
          <reference field="0" count="1">
            <x v="6"/>
          </reference>
        </references>
      </pivotArea>
    </format>
    <format dxfId="787">
      <pivotArea dataOnly="0" labelOnly="1" outline="0" fieldPosition="0">
        <references count="1">
          <reference field="0" count="1">
            <x v="7"/>
          </reference>
        </references>
      </pivotArea>
    </format>
    <format dxfId="786">
      <pivotArea dataOnly="0" labelOnly="1" outline="0" fieldPosition="0">
        <references count="1">
          <reference field="0" count="1">
            <x v="8"/>
          </reference>
        </references>
      </pivotArea>
    </format>
    <format dxfId="785">
      <pivotArea dataOnly="0" labelOnly="1" outline="0" fieldPosition="0">
        <references count="1">
          <reference field="0" count="1">
            <x v="9"/>
          </reference>
        </references>
      </pivotArea>
    </format>
    <format dxfId="784">
      <pivotArea dataOnly="0" labelOnly="1" outline="0" fieldPosition="0">
        <references count="1">
          <reference field="0" count="1">
            <x v="10"/>
          </reference>
        </references>
      </pivotArea>
    </format>
    <format dxfId="783">
      <pivotArea dataOnly="0" labelOnly="1" outline="0" fieldPosition="0">
        <references count="1">
          <reference field="0" count="1">
            <x v="11"/>
          </reference>
        </references>
      </pivotArea>
    </format>
    <format dxfId="782">
      <pivotArea dataOnly="0" labelOnly="1" outline="0" fieldPosition="0">
        <references count="1">
          <reference field="0" count="1">
            <x v="12"/>
          </reference>
        </references>
      </pivotArea>
    </format>
    <format dxfId="781">
      <pivotArea dataOnly="0" labelOnly="1" outline="0" fieldPosition="0">
        <references count="1">
          <reference field="0" count="1">
            <x v="13"/>
          </reference>
        </references>
      </pivotArea>
    </format>
    <format dxfId="780">
      <pivotArea dataOnly="0" labelOnly="1" outline="0" fieldPosition="0">
        <references count="1">
          <reference field="0" count="1">
            <x v="14"/>
          </reference>
        </references>
      </pivotArea>
    </format>
    <format dxfId="779">
      <pivotArea dataOnly="0" labelOnly="1" outline="0" fieldPosition="0">
        <references count="1">
          <reference field="0" count="1">
            <x v="15"/>
          </reference>
        </references>
      </pivotArea>
    </format>
    <format dxfId="778">
      <pivotArea dataOnly="0" labelOnly="1" outline="0" fieldPosition="0">
        <references count="1">
          <reference field="0" count="1">
            <x v="16"/>
          </reference>
        </references>
      </pivotArea>
    </format>
    <format dxfId="777">
      <pivotArea dataOnly="0" labelOnly="1" outline="0" fieldPosition="0">
        <references count="1">
          <reference field="0" count="1">
            <x v="17"/>
          </reference>
        </references>
      </pivotArea>
    </format>
    <format dxfId="776">
      <pivotArea dataOnly="0" labelOnly="1" outline="0" fieldPosition="0">
        <references count="1">
          <reference field="0" count="1">
            <x v="18"/>
          </reference>
        </references>
      </pivotArea>
    </format>
    <format dxfId="775">
      <pivotArea dataOnly="0" labelOnly="1" outline="0" fieldPosition="0">
        <references count="1">
          <reference field="0" count="1">
            <x v="19"/>
          </reference>
        </references>
      </pivotArea>
    </format>
    <format dxfId="774">
      <pivotArea dataOnly="0" labelOnly="1" outline="0" fieldPosition="0">
        <references count="1">
          <reference field="0" count="1">
            <x v="20"/>
          </reference>
        </references>
      </pivotArea>
    </format>
    <format dxfId="773">
      <pivotArea dataOnly="0" labelOnly="1" outline="0" fieldPosition="0">
        <references count="1">
          <reference field="0" count="1">
            <x v="21"/>
          </reference>
        </references>
      </pivotArea>
    </format>
    <format dxfId="772">
      <pivotArea dataOnly="0" labelOnly="1" outline="0" fieldPosition="0">
        <references count="1">
          <reference field="0" count="1">
            <x v="22"/>
          </reference>
        </references>
      </pivotArea>
    </format>
    <format dxfId="771">
      <pivotArea dataOnly="0" labelOnly="1" outline="0" fieldPosition="0">
        <references count="1">
          <reference field="0" count="1">
            <x v="23"/>
          </reference>
        </references>
      </pivotArea>
    </format>
    <format dxfId="770">
      <pivotArea dataOnly="0" labelOnly="1" outline="0" fieldPosition="0">
        <references count="1">
          <reference field="0" count="1">
            <x v="24"/>
          </reference>
        </references>
      </pivotArea>
    </format>
    <format dxfId="769">
      <pivotArea dataOnly="0" labelOnly="1" outline="0" fieldPosition="0">
        <references count="1">
          <reference field="0" count="1">
            <x v="25"/>
          </reference>
        </references>
      </pivotArea>
    </format>
    <format dxfId="768">
      <pivotArea dataOnly="0" labelOnly="1" outline="0" fieldPosition="0">
        <references count="1">
          <reference field="0" count="1">
            <x v="26"/>
          </reference>
        </references>
      </pivotArea>
    </format>
    <format dxfId="767">
      <pivotArea dataOnly="0" labelOnly="1" outline="0" fieldPosition="0">
        <references count="1">
          <reference field="0" count="1">
            <x v="27"/>
          </reference>
        </references>
      </pivotArea>
    </format>
    <format dxfId="766">
      <pivotArea dataOnly="0" labelOnly="1" outline="0" fieldPosition="0">
        <references count="1">
          <reference field="0" count="1">
            <x v="28"/>
          </reference>
        </references>
      </pivotArea>
    </format>
    <format dxfId="765">
      <pivotArea dataOnly="0" labelOnly="1" outline="0" fieldPosition="0">
        <references count="1">
          <reference field="0" count="1">
            <x v="29"/>
          </reference>
        </references>
      </pivotArea>
    </format>
    <format dxfId="764">
      <pivotArea dataOnly="0" labelOnly="1" outline="0" fieldPosition="0">
        <references count="1">
          <reference field="0" count="1">
            <x v="30"/>
          </reference>
        </references>
      </pivotArea>
    </format>
    <format dxfId="763">
      <pivotArea dataOnly="0" labelOnly="1" outline="0" fieldPosition="0">
        <references count="1">
          <reference field="0" count="1">
            <x v="31"/>
          </reference>
        </references>
      </pivotArea>
    </format>
    <format dxfId="762">
      <pivotArea dataOnly="0" labelOnly="1" outline="0" fieldPosition="0">
        <references count="1">
          <reference field="0" count="1">
            <x v="32"/>
          </reference>
        </references>
      </pivotArea>
    </format>
    <format dxfId="761">
      <pivotArea dataOnly="0" labelOnly="1" outline="0" fieldPosition="0">
        <references count="1">
          <reference field="0" count="1">
            <x v="33"/>
          </reference>
        </references>
      </pivotArea>
    </format>
    <format dxfId="760">
      <pivotArea dataOnly="0" labelOnly="1" outline="0" fieldPosition="0">
        <references count="1">
          <reference field="0" count="1">
            <x v="34"/>
          </reference>
        </references>
      </pivotArea>
    </format>
    <format dxfId="759">
      <pivotArea dataOnly="0" labelOnly="1" outline="0" fieldPosition="0">
        <references count="1">
          <reference field="0" count="1">
            <x v="35"/>
          </reference>
        </references>
      </pivotArea>
    </format>
    <format dxfId="758">
      <pivotArea dataOnly="0" labelOnly="1" outline="0" fieldPosition="0">
        <references count="1">
          <reference field="0" count="1">
            <x v="36"/>
          </reference>
        </references>
      </pivotArea>
    </format>
    <format dxfId="757">
      <pivotArea dataOnly="0" labelOnly="1" outline="0" fieldPosition="0">
        <references count="1">
          <reference field="0" count="1">
            <x v="37"/>
          </reference>
        </references>
      </pivotArea>
    </format>
    <format dxfId="756">
      <pivotArea dataOnly="0" labelOnly="1" outline="0" fieldPosition="0">
        <references count="1">
          <reference field="0" count="1">
            <x v="38"/>
          </reference>
        </references>
      </pivotArea>
    </format>
    <format dxfId="755">
      <pivotArea dataOnly="0" labelOnly="1" outline="0" fieldPosition="0">
        <references count="1">
          <reference field="0" count="1">
            <x v="39"/>
          </reference>
        </references>
      </pivotArea>
    </format>
    <format dxfId="754">
      <pivotArea dataOnly="0" labelOnly="1" outline="0" fieldPosition="0">
        <references count="1">
          <reference field="0" count="1">
            <x v="40"/>
          </reference>
        </references>
      </pivotArea>
    </format>
    <format dxfId="753">
      <pivotArea dataOnly="0" labelOnly="1" outline="0" fieldPosition="0">
        <references count="1">
          <reference field="0" count="1">
            <x v="41"/>
          </reference>
        </references>
      </pivotArea>
    </format>
    <format dxfId="752">
      <pivotArea dataOnly="0" labelOnly="1" outline="0" fieldPosition="0">
        <references count="1">
          <reference field="0" count="1">
            <x v="42"/>
          </reference>
        </references>
      </pivotArea>
    </format>
    <format dxfId="751">
      <pivotArea dataOnly="0" labelOnly="1" outline="0" fieldPosition="0">
        <references count="1">
          <reference field="0" count="1">
            <x v="43"/>
          </reference>
        </references>
      </pivotArea>
    </format>
    <format dxfId="750">
      <pivotArea dataOnly="0" labelOnly="1" outline="0" fieldPosition="0">
        <references count="1">
          <reference field="0" count="1">
            <x v="44"/>
          </reference>
        </references>
      </pivotArea>
    </format>
    <format dxfId="749">
      <pivotArea dataOnly="0" labelOnly="1" outline="0" fieldPosition="0">
        <references count="1">
          <reference field="0" count="1">
            <x v="45"/>
          </reference>
        </references>
      </pivotArea>
    </format>
    <format dxfId="748">
      <pivotArea dataOnly="0" labelOnly="1" outline="0" fieldPosition="0">
        <references count="1">
          <reference field="0" count="1">
            <x v="46"/>
          </reference>
        </references>
      </pivotArea>
    </format>
    <format dxfId="747">
      <pivotArea dataOnly="0" labelOnly="1" outline="0" fieldPosition="0">
        <references count="1">
          <reference field="0" count="1">
            <x v="47"/>
          </reference>
        </references>
      </pivotArea>
    </format>
    <format dxfId="746">
      <pivotArea dataOnly="0" labelOnly="1" outline="0" fieldPosition="0">
        <references count="1">
          <reference field="0" count="1">
            <x v="48"/>
          </reference>
        </references>
      </pivotArea>
    </format>
    <format dxfId="745">
      <pivotArea dataOnly="0" labelOnly="1" outline="0" fieldPosition="0">
        <references count="1">
          <reference field="0" count="1">
            <x v="0"/>
          </reference>
        </references>
      </pivotArea>
    </format>
    <format dxfId="744">
      <pivotArea dataOnly="0" labelOnly="1" outline="0" fieldPosition="0">
        <references count="1">
          <reference field="0" count="1">
            <x v="1"/>
          </reference>
        </references>
      </pivotArea>
    </format>
    <format dxfId="743">
      <pivotArea dataOnly="0" labelOnly="1" outline="0" fieldPosition="0">
        <references count="1">
          <reference field="0" count="1">
            <x v="2"/>
          </reference>
        </references>
      </pivotArea>
    </format>
    <format dxfId="742">
      <pivotArea dataOnly="0" labelOnly="1" outline="0" fieldPosition="0">
        <references count="1">
          <reference field="0" count="1">
            <x v="3"/>
          </reference>
        </references>
      </pivotArea>
    </format>
    <format dxfId="741">
      <pivotArea dataOnly="0" labelOnly="1" outline="0" fieldPosition="0">
        <references count="1">
          <reference field="0" count="1">
            <x v="4"/>
          </reference>
        </references>
      </pivotArea>
    </format>
    <format dxfId="740">
      <pivotArea dataOnly="0" labelOnly="1" outline="0" fieldPosition="0">
        <references count="1">
          <reference field="0" count="1">
            <x v="5"/>
          </reference>
        </references>
      </pivotArea>
    </format>
    <format dxfId="739">
      <pivotArea dataOnly="0" labelOnly="1" outline="0" fieldPosition="0">
        <references count="1">
          <reference field="0" count="1">
            <x v="6"/>
          </reference>
        </references>
      </pivotArea>
    </format>
    <format dxfId="738">
      <pivotArea dataOnly="0" labelOnly="1" outline="0" fieldPosition="0">
        <references count="1">
          <reference field="0" count="1">
            <x v="7"/>
          </reference>
        </references>
      </pivotArea>
    </format>
    <format dxfId="737">
      <pivotArea dataOnly="0" labelOnly="1" outline="0" fieldPosition="0">
        <references count="1">
          <reference field="0" count="1">
            <x v="8"/>
          </reference>
        </references>
      </pivotArea>
    </format>
    <format dxfId="736">
      <pivotArea dataOnly="0" labelOnly="1" outline="0" fieldPosition="0">
        <references count="1">
          <reference field="0" count="1">
            <x v="9"/>
          </reference>
        </references>
      </pivotArea>
    </format>
    <format dxfId="735">
      <pivotArea dataOnly="0" labelOnly="1" outline="0" fieldPosition="0">
        <references count="1">
          <reference field="0" count="1">
            <x v="10"/>
          </reference>
        </references>
      </pivotArea>
    </format>
    <format dxfId="734">
      <pivotArea dataOnly="0" labelOnly="1" outline="0" fieldPosition="0">
        <references count="1">
          <reference field="0" count="1">
            <x v="11"/>
          </reference>
        </references>
      </pivotArea>
    </format>
    <format dxfId="733">
      <pivotArea dataOnly="0" labelOnly="1" outline="0" fieldPosition="0">
        <references count="1">
          <reference field="0" count="1">
            <x v="12"/>
          </reference>
        </references>
      </pivotArea>
    </format>
    <format dxfId="732">
      <pivotArea dataOnly="0" labelOnly="1" outline="0" fieldPosition="0">
        <references count="1">
          <reference field="0" count="1">
            <x v="13"/>
          </reference>
        </references>
      </pivotArea>
    </format>
    <format dxfId="731">
      <pivotArea dataOnly="0" labelOnly="1" outline="0" fieldPosition="0">
        <references count="1">
          <reference field="0" count="1">
            <x v="14"/>
          </reference>
        </references>
      </pivotArea>
    </format>
    <format dxfId="730">
      <pivotArea dataOnly="0" labelOnly="1" outline="0" fieldPosition="0">
        <references count="1">
          <reference field="0" count="1">
            <x v="15"/>
          </reference>
        </references>
      </pivotArea>
    </format>
    <format dxfId="729">
      <pivotArea dataOnly="0" labelOnly="1" outline="0" fieldPosition="0">
        <references count="1">
          <reference field="0" count="1">
            <x v="16"/>
          </reference>
        </references>
      </pivotArea>
    </format>
    <format dxfId="728">
      <pivotArea dataOnly="0" labelOnly="1" outline="0" fieldPosition="0">
        <references count="1">
          <reference field="0" count="1">
            <x v="17"/>
          </reference>
        </references>
      </pivotArea>
    </format>
    <format dxfId="727">
      <pivotArea dataOnly="0" labelOnly="1" outline="0" fieldPosition="0">
        <references count="1">
          <reference field="0" count="1">
            <x v="18"/>
          </reference>
        </references>
      </pivotArea>
    </format>
    <format dxfId="726">
      <pivotArea dataOnly="0" labelOnly="1" outline="0" fieldPosition="0">
        <references count="1">
          <reference field="0" count="1">
            <x v="19"/>
          </reference>
        </references>
      </pivotArea>
    </format>
    <format dxfId="725">
      <pivotArea dataOnly="0" labelOnly="1" outline="0" fieldPosition="0">
        <references count="1">
          <reference field="0" count="1">
            <x v="20"/>
          </reference>
        </references>
      </pivotArea>
    </format>
    <format dxfId="724">
      <pivotArea dataOnly="0" labelOnly="1" outline="0" fieldPosition="0">
        <references count="1">
          <reference field="0" count="1">
            <x v="21"/>
          </reference>
        </references>
      </pivotArea>
    </format>
    <format dxfId="723">
      <pivotArea dataOnly="0" labelOnly="1" outline="0" fieldPosition="0">
        <references count="1">
          <reference field="0" count="1">
            <x v="22"/>
          </reference>
        </references>
      </pivotArea>
    </format>
    <format dxfId="722">
      <pivotArea dataOnly="0" labelOnly="1" outline="0" fieldPosition="0">
        <references count="1">
          <reference field="0" count="1">
            <x v="23"/>
          </reference>
        </references>
      </pivotArea>
    </format>
    <format dxfId="721">
      <pivotArea dataOnly="0" labelOnly="1" outline="0" fieldPosition="0">
        <references count="1">
          <reference field="0" count="1">
            <x v="24"/>
          </reference>
        </references>
      </pivotArea>
    </format>
    <format dxfId="720">
      <pivotArea dataOnly="0" labelOnly="1" outline="0" fieldPosition="0">
        <references count="1">
          <reference field="0" count="1">
            <x v="25"/>
          </reference>
        </references>
      </pivotArea>
    </format>
    <format dxfId="719">
      <pivotArea dataOnly="0" labelOnly="1" outline="0" fieldPosition="0">
        <references count="1">
          <reference field="0" count="1">
            <x v="26"/>
          </reference>
        </references>
      </pivotArea>
    </format>
    <format dxfId="718">
      <pivotArea dataOnly="0" labelOnly="1" outline="0" fieldPosition="0">
        <references count="1">
          <reference field="0" count="1">
            <x v="27"/>
          </reference>
        </references>
      </pivotArea>
    </format>
    <format dxfId="717">
      <pivotArea dataOnly="0" labelOnly="1" outline="0" fieldPosition="0">
        <references count="1">
          <reference field="0" count="1">
            <x v="28"/>
          </reference>
        </references>
      </pivotArea>
    </format>
    <format dxfId="716">
      <pivotArea dataOnly="0" labelOnly="1" outline="0" fieldPosition="0">
        <references count="1">
          <reference field="0" count="1">
            <x v="29"/>
          </reference>
        </references>
      </pivotArea>
    </format>
    <format dxfId="715">
      <pivotArea dataOnly="0" labelOnly="1" outline="0" fieldPosition="0">
        <references count="1">
          <reference field="0" count="1">
            <x v="30"/>
          </reference>
        </references>
      </pivotArea>
    </format>
    <format dxfId="714">
      <pivotArea dataOnly="0" labelOnly="1" outline="0" fieldPosition="0">
        <references count="1">
          <reference field="0" count="1">
            <x v="31"/>
          </reference>
        </references>
      </pivotArea>
    </format>
    <format dxfId="713">
      <pivotArea dataOnly="0" labelOnly="1" outline="0" fieldPosition="0">
        <references count="1">
          <reference field="0" count="1">
            <x v="32"/>
          </reference>
        </references>
      </pivotArea>
    </format>
    <format dxfId="712">
      <pivotArea dataOnly="0" labelOnly="1" outline="0" fieldPosition="0">
        <references count="1">
          <reference field="0" count="1">
            <x v="33"/>
          </reference>
        </references>
      </pivotArea>
    </format>
    <format dxfId="711">
      <pivotArea dataOnly="0" labelOnly="1" outline="0" fieldPosition="0">
        <references count="1">
          <reference field="0" count="1">
            <x v="34"/>
          </reference>
        </references>
      </pivotArea>
    </format>
    <format dxfId="710">
      <pivotArea dataOnly="0" labelOnly="1" outline="0" fieldPosition="0">
        <references count="1">
          <reference field="0" count="1">
            <x v="35"/>
          </reference>
        </references>
      </pivotArea>
    </format>
    <format dxfId="709">
      <pivotArea dataOnly="0" labelOnly="1" outline="0" fieldPosition="0">
        <references count="1">
          <reference field="0" count="1">
            <x v="36"/>
          </reference>
        </references>
      </pivotArea>
    </format>
    <format dxfId="708">
      <pivotArea dataOnly="0" labelOnly="1" outline="0" fieldPosition="0">
        <references count="1">
          <reference field="0" count="1">
            <x v="37"/>
          </reference>
        </references>
      </pivotArea>
    </format>
    <format dxfId="707">
      <pivotArea dataOnly="0" labelOnly="1" outline="0" fieldPosition="0">
        <references count="1">
          <reference field="0" count="1">
            <x v="38"/>
          </reference>
        </references>
      </pivotArea>
    </format>
    <format dxfId="706">
      <pivotArea dataOnly="0" labelOnly="1" outline="0" fieldPosition="0">
        <references count="1">
          <reference field="0" count="1">
            <x v="39"/>
          </reference>
        </references>
      </pivotArea>
    </format>
    <format dxfId="705">
      <pivotArea dataOnly="0" labelOnly="1" outline="0" fieldPosition="0">
        <references count="1">
          <reference field="0" count="1">
            <x v="40"/>
          </reference>
        </references>
      </pivotArea>
    </format>
    <format dxfId="704">
      <pivotArea dataOnly="0" labelOnly="1" outline="0" fieldPosition="0">
        <references count="1">
          <reference field="0" count="1">
            <x v="41"/>
          </reference>
        </references>
      </pivotArea>
    </format>
    <format dxfId="703">
      <pivotArea dataOnly="0" labelOnly="1" outline="0" fieldPosition="0">
        <references count="1">
          <reference field="0" count="1">
            <x v="42"/>
          </reference>
        </references>
      </pivotArea>
    </format>
    <format dxfId="702">
      <pivotArea dataOnly="0" labelOnly="1" outline="0" fieldPosition="0">
        <references count="1">
          <reference field="0" count="1">
            <x v="43"/>
          </reference>
        </references>
      </pivotArea>
    </format>
    <format dxfId="701">
      <pivotArea dataOnly="0" labelOnly="1" outline="0" fieldPosition="0">
        <references count="1">
          <reference field="0" count="1">
            <x v="44"/>
          </reference>
        </references>
      </pivotArea>
    </format>
    <format dxfId="700">
      <pivotArea dataOnly="0" labelOnly="1" outline="0" fieldPosition="0">
        <references count="1">
          <reference field="0" count="1">
            <x v="45"/>
          </reference>
        </references>
      </pivotArea>
    </format>
    <format dxfId="699">
      <pivotArea dataOnly="0" labelOnly="1" outline="0" fieldPosition="0">
        <references count="1">
          <reference field="0" count="1">
            <x v="46"/>
          </reference>
        </references>
      </pivotArea>
    </format>
    <format dxfId="698">
      <pivotArea dataOnly="0" labelOnly="1" outline="0" fieldPosition="0">
        <references count="1">
          <reference field="0" count="1">
            <x v="47"/>
          </reference>
        </references>
      </pivotArea>
    </format>
    <format dxfId="697">
      <pivotArea dataOnly="0" labelOnly="1" outline="0" fieldPosition="0">
        <references count="1">
          <reference field="0" count="1">
            <x v="48"/>
          </reference>
        </references>
      </pivotArea>
    </format>
    <format dxfId="696">
      <pivotArea dataOnly="0" labelOnly="1" outline="0" fieldPosition="0">
        <references count="1">
          <reference field="0" count="1">
            <x v="0"/>
          </reference>
        </references>
      </pivotArea>
    </format>
    <format dxfId="695">
      <pivotArea dataOnly="0" labelOnly="1" outline="0" fieldPosition="0">
        <references count="1">
          <reference field="0" count="1">
            <x v="1"/>
          </reference>
        </references>
      </pivotArea>
    </format>
    <format dxfId="694">
      <pivotArea dataOnly="0" labelOnly="1" outline="0" fieldPosition="0">
        <references count="1">
          <reference field="0" count="1">
            <x v="2"/>
          </reference>
        </references>
      </pivotArea>
    </format>
    <format dxfId="693">
      <pivotArea dataOnly="0" labelOnly="1" outline="0" fieldPosition="0">
        <references count="1">
          <reference field="0" count="1">
            <x v="3"/>
          </reference>
        </references>
      </pivotArea>
    </format>
    <format dxfId="692">
      <pivotArea dataOnly="0" labelOnly="1" outline="0" fieldPosition="0">
        <references count="1">
          <reference field="0" count="1">
            <x v="4"/>
          </reference>
        </references>
      </pivotArea>
    </format>
    <format dxfId="691">
      <pivotArea dataOnly="0" labelOnly="1" outline="0" fieldPosition="0">
        <references count="1">
          <reference field="0" count="1">
            <x v="5"/>
          </reference>
        </references>
      </pivotArea>
    </format>
    <format dxfId="690">
      <pivotArea dataOnly="0" labelOnly="1" outline="0" fieldPosition="0">
        <references count="1">
          <reference field="0" count="1">
            <x v="6"/>
          </reference>
        </references>
      </pivotArea>
    </format>
    <format dxfId="689">
      <pivotArea dataOnly="0" labelOnly="1" outline="0" fieldPosition="0">
        <references count="1">
          <reference field="0" count="1">
            <x v="7"/>
          </reference>
        </references>
      </pivotArea>
    </format>
    <format dxfId="688">
      <pivotArea dataOnly="0" labelOnly="1" outline="0" fieldPosition="0">
        <references count="1">
          <reference field="0" count="1">
            <x v="8"/>
          </reference>
        </references>
      </pivotArea>
    </format>
    <format dxfId="687">
      <pivotArea dataOnly="0" labelOnly="1" outline="0" fieldPosition="0">
        <references count="1">
          <reference field="0" count="1">
            <x v="9"/>
          </reference>
        </references>
      </pivotArea>
    </format>
    <format dxfId="686">
      <pivotArea dataOnly="0" labelOnly="1" outline="0" fieldPosition="0">
        <references count="1">
          <reference field="0" count="1">
            <x v="10"/>
          </reference>
        </references>
      </pivotArea>
    </format>
    <format dxfId="685">
      <pivotArea dataOnly="0" labelOnly="1" outline="0" fieldPosition="0">
        <references count="1">
          <reference field="0" count="1">
            <x v="11"/>
          </reference>
        </references>
      </pivotArea>
    </format>
    <format dxfId="684">
      <pivotArea dataOnly="0" labelOnly="1" outline="0" fieldPosition="0">
        <references count="1">
          <reference field="0" count="1">
            <x v="12"/>
          </reference>
        </references>
      </pivotArea>
    </format>
    <format dxfId="683">
      <pivotArea dataOnly="0" labelOnly="1" outline="0" fieldPosition="0">
        <references count="1">
          <reference field="0" count="1">
            <x v="13"/>
          </reference>
        </references>
      </pivotArea>
    </format>
    <format dxfId="682">
      <pivotArea dataOnly="0" labelOnly="1" outline="0" fieldPosition="0">
        <references count="1">
          <reference field="0" count="1">
            <x v="14"/>
          </reference>
        </references>
      </pivotArea>
    </format>
    <format dxfId="681">
      <pivotArea dataOnly="0" labelOnly="1" outline="0" fieldPosition="0">
        <references count="1">
          <reference field="0" count="1">
            <x v="15"/>
          </reference>
        </references>
      </pivotArea>
    </format>
    <format dxfId="680">
      <pivotArea dataOnly="0" labelOnly="1" outline="0" fieldPosition="0">
        <references count="1">
          <reference field="0" count="1">
            <x v="16"/>
          </reference>
        </references>
      </pivotArea>
    </format>
    <format dxfId="679">
      <pivotArea dataOnly="0" labelOnly="1" outline="0" fieldPosition="0">
        <references count="1">
          <reference field="0" count="1">
            <x v="17"/>
          </reference>
        </references>
      </pivotArea>
    </format>
    <format dxfId="678">
      <pivotArea dataOnly="0" labelOnly="1" outline="0" fieldPosition="0">
        <references count="1">
          <reference field="0" count="1">
            <x v="18"/>
          </reference>
        </references>
      </pivotArea>
    </format>
    <format dxfId="677">
      <pivotArea dataOnly="0" labelOnly="1" outline="0" fieldPosition="0">
        <references count="1">
          <reference field="0" count="1">
            <x v="19"/>
          </reference>
        </references>
      </pivotArea>
    </format>
    <format dxfId="676">
      <pivotArea dataOnly="0" labelOnly="1" outline="0" fieldPosition="0">
        <references count="1">
          <reference field="0" count="1">
            <x v="20"/>
          </reference>
        </references>
      </pivotArea>
    </format>
    <format dxfId="675">
      <pivotArea dataOnly="0" labelOnly="1" outline="0" fieldPosition="0">
        <references count="1">
          <reference field="0" count="1">
            <x v="21"/>
          </reference>
        </references>
      </pivotArea>
    </format>
    <format dxfId="674">
      <pivotArea dataOnly="0" labelOnly="1" outline="0" fieldPosition="0">
        <references count="1">
          <reference field="0" count="1">
            <x v="22"/>
          </reference>
        </references>
      </pivotArea>
    </format>
    <format dxfId="673">
      <pivotArea dataOnly="0" labelOnly="1" outline="0" fieldPosition="0">
        <references count="1">
          <reference field="0" count="1">
            <x v="23"/>
          </reference>
        </references>
      </pivotArea>
    </format>
    <format dxfId="672">
      <pivotArea dataOnly="0" labelOnly="1" outline="0" fieldPosition="0">
        <references count="1">
          <reference field="0" count="1">
            <x v="24"/>
          </reference>
        </references>
      </pivotArea>
    </format>
    <format dxfId="671">
      <pivotArea dataOnly="0" labelOnly="1" outline="0" fieldPosition="0">
        <references count="1">
          <reference field="0" count="1">
            <x v="25"/>
          </reference>
        </references>
      </pivotArea>
    </format>
    <format dxfId="670">
      <pivotArea dataOnly="0" labelOnly="1" outline="0" fieldPosition="0">
        <references count="1">
          <reference field="0" count="1">
            <x v="26"/>
          </reference>
        </references>
      </pivotArea>
    </format>
    <format dxfId="669">
      <pivotArea dataOnly="0" labelOnly="1" outline="0" fieldPosition="0">
        <references count="1">
          <reference field="0" count="1">
            <x v="27"/>
          </reference>
        </references>
      </pivotArea>
    </format>
    <format dxfId="668">
      <pivotArea dataOnly="0" labelOnly="1" outline="0" fieldPosition="0">
        <references count="1">
          <reference field="0" count="1">
            <x v="28"/>
          </reference>
        </references>
      </pivotArea>
    </format>
    <format dxfId="667">
      <pivotArea dataOnly="0" labelOnly="1" outline="0" fieldPosition="0">
        <references count="1">
          <reference field="0" count="1">
            <x v="29"/>
          </reference>
        </references>
      </pivotArea>
    </format>
    <format dxfId="666">
      <pivotArea dataOnly="0" labelOnly="1" outline="0" fieldPosition="0">
        <references count="1">
          <reference field="0" count="1">
            <x v="30"/>
          </reference>
        </references>
      </pivotArea>
    </format>
    <format dxfId="665">
      <pivotArea dataOnly="0" labelOnly="1" outline="0" fieldPosition="0">
        <references count="1">
          <reference field="0" count="1">
            <x v="31"/>
          </reference>
        </references>
      </pivotArea>
    </format>
    <format dxfId="664">
      <pivotArea dataOnly="0" labelOnly="1" outline="0" fieldPosition="0">
        <references count="1">
          <reference field="0" count="1">
            <x v="32"/>
          </reference>
        </references>
      </pivotArea>
    </format>
    <format dxfId="663">
      <pivotArea dataOnly="0" labelOnly="1" outline="0" fieldPosition="0">
        <references count="1">
          <reference field="0" count="1">
            <x v="33"/>
          </reference>
        </references>
      </pivotArea>
    </format>
    <format dxfId="662">
      <pivotArea dataOnly="0" labelOnly="1" outline="0" fieldPosition="0">
        <references count="1">
          <reference field="0" count="1">
            <x v="34"/>
          </reference>
        </references>
      </pivotArea>
    </format>
    <format dxfId="661">
      <pivotArea dataOnly="0" labelOnly="1" outline="0" fieldPosition="0">
        <references count="1">
          <reference field="0" count="1">
            <x v="35"/>
          </reference>
        </references>
      </pivotArea>
    </format>
    <format dxfId="660">
      <pivotArea dataOnly="0" labelOnly="1" outline="0" fieldPosition="0">
        <references count="1">
          <reference field="0" count="1">
            <x v="36"/>
          </reference>
        </references>
      </pivotArea>
    </format>
    <format dxfId="659">
      <pivotArea dataOnly="0" labelOnly="1" outline="0" fieldPosition="0">
        <references count="1">
          <reference field="0" count="1">
            <x v="37"/>
          </reference>
        </references>
      </pivotArea>
    </format>
    <format dxfId="658">
      <pivotArea dataOnly="0" labelOnly="1" outline="0" fieldPosition="0">
        <references count="1">
          <reference field="0" count="1">
            <x v="38"/>
          </reference>
        </references>
      </pivotArea>
    </format>
    <format dxfId="657">
      <pivotArea dataOnly="0" labelOnly="1" outline="0" fieldPosition="0">
        <references count="1">
          <reference field="0" count="1">
            <x v="39"/>
          </reference>
        </references>
      </pivotArea>
    </format>
    <format dxfId="656">
      <pivotArea dataOnly="0" labelOnly="1" outline="0" fieldPosition="0">
        <references count="1">
          <reference field="0" count="1">
            <x v="40"/>
          </reference>
        </references>
      </pivotArea>
    </format>
    <format dxfId="655">
      <pivotArea dataOnly="0" labelOnly="1" outline="0" fieldPosition="0">
        <references count="1">
          <reference field="0" count="1">
            <x v="41"/>
          </reference>
        </references>
      </pivotArea>
    </format>
    <format dxfId="654">
      <pivotArea dataOnly="0" labelOnly="1" outline="0" fieldPosition="0">
        <references count="1">
          <reference field="0" count="1">
            <x v="42"/>
          </reference>
        </references>
      </pivotArea>
    </format>
    <format dxfId="653">
      <pivotArea dataOnly="0" labelOnly="1" outline="0" fieldPosition="0">
        <references count="1">
          <reference field="0" count="1">
            <x v="43"/>
          </reference>
        </references>
      </pivotArea>
    </format>
    <format dxfId="652">
      <pivotArea dataOnly="0" labelOnly="1" outline="0" fieldPosition="0">
        <references count="1">
          <reference field="0" count="1">
            <x v="44"/>
          </reference>
        </references>
      </pivotArea>
    </format>
    <format dxfId="651">
      <pivotArea dataOnly="0" labelOnly="1" outline="0" fieldPosition="0">
        <references count="1">
          <reference field="0" count="1">
            <x v="45"/>
          </reference>
        </references>
      </pivotArea>
    </format>
    <format dxfId="650">
      <pivotArea dataOnly="0" labelOnly="1" outline="0" fieldPosition="0">
        <references count="1">
          <reference field="0" count="1">
            <x v="46"/>
          </reference>
        </references>
      </pivotArea>
    </format>
    <format dxfId="649">
      <pivotArea dataOnly="0" labelOnly="1" outline="0" fieldPosition="0">
        <references count="1">
          <reference field="0" count="1">
            <x v="47"/>
          </reference>
        </references>
      </pivotArea>
    </format>
    <format dxfId="648">
      <pivotArea dataOnly="0" labelOnly="1" outline="0" fieldPosition="0">
        <references count="1">
          <reference field="0" count="1">
            <x v="48"/>
          </reference>
        </references>
      </pivotArea>
    </format>
    <format dxfId="647">
      <pivotArea dataOnly="0" labelOnly="1" outline="0" fieldPosition="0">
        <references count="1">
          <reference field="0" count="1" defaultSubtotal="1">
            <x v="0"/>
          </reference>
        </references>
      </pivotArea>
    </format>
    <format dxfId="646">
      <pivotArea dataOnly="0" labelOnly="1" outline="0" fieldPosition="0">
        <references count="1">
          <reference field="0" count="1" defaultSubtotal="1">
            <x v="1"/>
          </reference>
        </references>
      </pivotArea>
    </format>
    <format dxfId="645">
      <pivotArea dataOnly="0" labelOnly="1" outline="0" fieldPosition="0">
        <references count="1">
          <reference field="0" count="1" defaultSubtotal="1">
            <x v="2"/>
          </reference>
        </references>
      </pivotArea>
    </format>
    <format dxfId="644">
      <pivotArea dataOnly="0" labelOnly="1" outline="0" fieldPosition="0">
        <references count="1">
          <reference field="0" count="1" defaultSubtotal="1">
            <x v="3"/>
          </reference>
        </references>
      </pivotArea>
    </format>
    <format dxfId="643">
      <pivotArea dataOnly="0" labelOnly="1" outline="0" fieldPosition="0">
        <references count="1">
          <reference field="0" count="1" defaultSubtotal="1">
            <x v="4"/>
          </reference>
        </references>
      </pivotArea>
    </format>
    <format dxfId="642">
      <pivotArea dataOnly="0" labelOnly="1" outline="0" fieldPosition="0">
        <references count="1">
          <reference field="0" count="1" defaultSubtotal="1">
            <x v="5"/>
          </reference>
        </references>
      </pivotArea>
    </format>
    <format dxfId="641">
      <pivotArea dataOnly="0" labelOnly="1" outline="0" fieldPosition="0">
        <references count="1">
          <reference field="0" count="1" defaultSubtotal="1">
            <x v="6"/>
          </reference>
        </references>
      </pivotArea>
    </format>
    <format dxfId="640">
      <pivotArea dataOnly="0" labelOnly="1" outline="0" fieldPosition="0">
        <references count="1">
          <reference field="0" count="1" defaultSubtotal="1">
            <x v="7"/>
          </reference>
        </references>
      </pivotArea>
    </format>
    <format dxfId="639">
      <pivotArea dataOnly="0" labelOnly="1" outline="0" fieldPosition="0">
        <references count="1">
          <reference field="0" count="1" defaultSubtotal="1">
            <x v="8"/>
          </reference>
        </references>
      </pivotArea>
    </format>
    <format dxfId="638">
      <pivotArea dataOnly="0" labelOnly="1" outline="0" fieldPosition="0">
        <references count="1">
          <reference field="0" count="1" defaultSubtotal="1">
            <x v="9"/>
          </reference>
        </references>
      </pivotArea>
    </format>
    <format dxfId="637">
      <pivotArea dataOnly="0" labelOnly="1" outline="0" fieldPosition="0">
        <references count="1">
          <reference field="0" count="1" defaultSubtotal="1">
            <x v="10"/>
          </reference>
        </references>
      </pivotArea>
    </format>
    <format dxfId="636">
      <pivotArea dataOnly="0" labelOnly="1" outline="0" fieldPosition="0">
        <references count="1">
          <reference field="0" count="1" defaultSubtotal="1">
            <x v="11"/>
          </reference>
        </references>
      </pivotArea>
    </format>
    <format dxfId="635">
      <pivotArea dataOnly="0" labelOnly="1" outline="0" fieldPosition="0">
        <references count="1">
          <reference field="0" count="1" defaultSubtotal="1">
            <x v="12"/>
          </reference>
        </references>
      </pivotArea>
    </format>
    <format dxfId="634">
      <pivotArea dataOnly="0" labelOnly="1" outline="0" fieldPosition="0">
        <references count="1">
          <reference field="0" count="1" defaultSubtotal="1">
            <x v="13"/>
          </reference>
        </references>
      </pivotArea>
    </format>
    <format dxfId="633">
      <pivotArea dataOnly="0" labelOnly="1" outline="0" fieldPosition="0">
        <references count="1">
          <reference field="0" count="1" defaultSubtotal="1">
            <x v="14"/>
          </reference>
        </references>
      </pivotArea>
    </format>
    <format dxfId="632">
      <pivotArea dataOnly="0" labelOnly="1" outline="0" fieldPosition="0">
        <references count="1">
          <reference field="0" count="1" defaultSubtotal="1">
            <x v="15"/>
          </reference>
        </references>
      </pivotArea>
    </format>
    <format dxfId="631">
      <pivotArea dataOnly="0" labelOnly="1" outline="0" fieldPosition="0">
        <references count="1">
          <reference field="0" count="1" defaultSubtotal="1">
            <x v="16"/>
          </reference>
        </references>
      </pivotArea>
    </format>
    <format dxfId="630">
      <pivotArea dataOnly="0" labelOnly="1" outline="0" fieldPosition="0">
        <references count="1">
          <reference field="0" count="1" defaultSubtotal="1">
            <x v="17"/>
          </reference>
        </references>
      </pivotArea>
    </format>
    <format dxfId="629">
      <pivotArea dataOnly="0" labelOnly="1" outline="0" fieldPosition="0">
        <references count="1">
          <reference field="0" count="1" defaultSubtotal="1">
            <x v="18"/>
          </reference>
        </references>
      </pivotArea>
    </format>
    <format dxfId="628">
      <pivotArea dataOnly="0" labelOnly="1" outline="0" fieldPosition="0">
        <references count="1">
          <reference field="0" count="1" defaultSubtotal="1">
            <x v="19"/>
          </reference>
        </references>
      </pivotArea>
    </format>
    <format dxfId="627">
      <pivotArea dataOnly="0" labelOnly="1" outline="0" fieldPosition="0">
        <references count="1">
          <reference field="0" count="1" defaultSubtotal="1">
            <x v="20"/>
          </reference>
        </references>
      </pivotArea>
    </format>
    <format dxfId="626">
      <pivotArea dataOnly="0" labelOnly="1" outline="0" fieldPosition="0">
        <references count="1">
          <reference field="0" count="1" defaultSubtotal="1">
            <x v="21"/>
          </reference>
        </references>
      </pivotArea>
    </format>
    <format dxfId="625">
      <pivotArea dataOnly="0" labelOnly="1" outline="0" fieldPosition="0">
        <references count="1">
          <reference field="0" count="1" defaultSubtotal="1">
            <x v="22"/>
          </reference>
        </references>
      </pivotArea>
    </format>
    <format dxfId="624">
      <pivotArea dataOnly="0" labelOnly="1" outline="0" fieldPosition="0">
        <references count="1">
          <reference field="0" count="1" defaultSubtotal="1">
            <x v="23"/>
          </reference>
        </references>
      </pivotArea>
    </format>
    <format dxfId="623">
      <pivotArea dataOnly="0" labelOnly="1" outline="0" fieldPosition="0">
        <references count="1">
          <reference field="0" count="1" defaultSubtotal="1">
            <x v="24"/>
          </reference>
        </references>
      </pivotArea>
    </format>
    <format dxfId="622">
      <pivotArea dataOnly="0" labelOnly="1" outline="0" fieldPosition="0">
        <references count="1">
          <reference field="0" count="1" defaultSubtotal="1">
            <x v="25"/>
          </reference>
        </references>
      </pivotArea>
    </format>
    <format dxfId="621">
      <pivotArea dataOnly="0" labelOnly="1" outline="0" fieldPosition="0">
        <references count="1">
          <reference field="0" count="1" defaultSubtotal="1">
            <x v="26"/>
          </reference>
        </references>
      </pivotArea>
    </format>
    <format dxfId="620">
      <pivotArea dataOnly="0" labelOnly="1" outline="0" fieldPosition="0">
        <references count="1">
          <reference field="0" count="1" defaultSubtotal="1">
            <x v="27"/>
          </reference>
        </references>
      </pivotArea>
    </format>
    <format dxfId="619">
      <pivotArea dataOnly="0" labelOnly="1" outline="0" fieldPosition="0">
        <references count="1">
          <reference field="0" count="1" defaultSubtotal="1">
            <x v="28"/>
          </reference>
        </references>
      </pivotArea>
    </format>
    <format dxfId="618">
      <pivotArea dataOnly="0" labelOnly="1" outline="0" fieldPosition="0">
        <references count="1">
          <reference field="0" count="1" defaultSubtotal="1">
            <x v="29"/>
          </reference>
        </references>
      </pivotArea>
    </format>
    <format dxfId="617">
      <pivotArea dataOnly="0" labelOnly="1" outline="0" fieldPosition="0">
        <references count="1">
          <reference field="0" count="1" defaultSubtotal="1">
            <x v="30"/>
          </reference>
        </references>
      </pivotArea>
    </format>
    <format dxfId="616">
      <pivotArea dataOnly="0" labelOnly="1" outline="0" fieldPosition="0">
        <references count="1">
          <reference field="0" count="1" defaultSubtotal="1">
            <x v="31"/>
          </reference>
        </references>
      </pivotArea>
    </format>
    <format dxfId="615">
      <pivotArea dataOnly="0" labelOnly="1" outline="0" fieldPosition="0">
        <references count="1">
          <reference field="0" count="1" defaultSubtotal="1">
            <x v="32"/>
          </reference>
        </references>
      </pivotArea>
    </format>
    <format dxfId="614">
      <pivotArea dataOnly="0" labelOnly="1" outline="0" fieldPosition="0">
        <references count="1">
          <reference field="0" count="1" defaultSubtotal="1">
            <x v="33"/>
          </reference>
        </references>
      </pivotArea>
    </format>
    <format dxfId="613">
      <pivotArea dataOnly="0" labelOnly="1" outline="0" fieldPosition="0">
        <references count="1">
          <reference field="0" count="1" defaultSubtotal="1">
            <x v="34"/>
          </reference>
        </references>
      </pivotArea>
    </format>
    <format dxfId="612">
      <pivotArea dataOnly="0" labelOnly="1" outline="0" fieldPosition="0">
        <references count="1">
          <reference field="0" count="1" defaultSubtotal="1">
            <x v="35"/>
          </reference>
        </references>
      </pivotArea>
    </format>
    <format dxfId="611">
      <pivotArea dataOnly="0" labelOnly="1" outline="0" fieldPosition="0">
        <references count="1">
          <reference field="0" count="1" defaultSubtotal="1">
            <x v="36"/>
          </reference>
        </references>
      </pivotArea>
    </format>
    <format dxfId="610">
      <pivotArea dataOnly="0" labelOnly="1" outline="0" fieldPosition="0">
        <references count="1">
          <reference field="0" count="1" defaultSubtotal="1">
            <x v="37"/>
          </reference>
        </references>
      </pivotArea>
    </format>
    <format dxfId="609">
      <pivotArea dataOnly="0" labelOnly="1" outline="0" fieldPosition="0">
        <references count="1">
          <reference field="0" count="1" defaultSubtotal="1">
            <x v="38"/>
          </reference>
        </references>
      </pivotArea>
    </format>
    <format dxfId="608">
      <pivotArea dataOnly="0" labelOnly="1" outline="0" fieldPosition="0">
        <references count="1">
          <reference field="0" count="1" defaultSubtotal="1">
            <x v="39"/>
          </reference>
        </references>
      </pivotArea>
    </format>
    <format dxfId="607">
      <pivotArea dataOnly="0" labelOnly="1" outline="0" fieldPosition="0">
        <references count="1">
          <reference field="0" count="1" defaultSubtotal="1">
            <x v="40"/>
          </reference>
        </references>
      </pivotArea>
    </format>
    <format dxfId="606">
      <pivotArea dataOnly="0" labelOnly="1" outline="0" fieldPosition="0">
        <references count="1">
          <reference field="0" count="1" defaultSubtotal="1">
            <x v="41"/>
          </reference>
        </references>
      </pivotArea>
    </format>
    <format dxfId="605">
      <pivotArea dataOnly="0" labelOnly="1" outline="0" fieldPosition="0">
        <references count="1">
          <reference field="0" count="1" defaultSubtotal="1">
            <x v="42"/>
          </reference>
        </references>
      </pivotArea>
    </format>
    <format dxfId="604">
      <pivotArea dataOnly="0" labelOnly="1" outline="0" fieldPosition="0">
        <references count="1">
          <reference field="0" count="1" defaultSubtotal="1">
            <x v="43"/>
          </reference>
        </references>
      </pivotArea>
    </format>
    <format dxfId="603">
      <pivotArea dataOnly="0" labelOnly="1" outline="0" fieldPosition="0">
        <references count="1">
          <reference field="0" count="1" defaultSubtotal="1">
            <x v="44"/>
          </reference>
        </references>
      </pivotArea>
    </format>
    <format dxfId="602">
      <pivotArea dataOnly="0" labelOnly="1" outline="0" fieldPosition="0">
        <references count="1">
          <reference field="0" count="1" defaultSubtotal="1">
            <x v="45"/>
          </reference>
        </references>
      </pivotArea>
    </format>
    <format dxfId="601">
      <pivotArea dataOnly="0" labelOnly="1" outline="0" fieldPosition="0">
        <references count="1">
          <reference field="0" count="1" defaultSubtotal="1">
            <x v="46"/>
          </reference>
        </references>
      </pivotArea>
    </format>
    <format dxfId="600">
      <pivotArea dataOnly="0" labelOnly="1" outline="0" fieldPosition="0">
        <references count="1">
          <reference field="0" count="1" defaultSubtotal="1">
            <x v="47"/>
          </reference>
        </references>
      </pivotArea>
    </format>
    <format dxfId="599">
      <pivotArea dataOnly="0" labelOnly="1" outline="0" fieldPosition="0">
        <references count="1">
          <reference field="0" count="1" defaultSubtotal="1">
            <x v="48"/>
          </reference>
        </references>
      </pivotArea>
    </format>
    <format dxfId="598">
      <pivotArea dataOnly="0" labelOnly="1" outline="0" fieldPosition="0">
        <references count="2">
          <reference field="0" count="1" selected="0">
            <x v="0"/>
          </reference>
          <reference field="1" count="1">
            <x v="0"/>
          </reference>
        </references>
      </pivotArea>
    </format>
    <format dxfId="597">
      <pivotArea dataOnly="0" labelOnly="1" outline="0" fieldPosition="0">
        <references count="2">
          <reference field="0" count="1" selected="0">
            <x v="1"/>
          </reference>
          <reference field="1" count="1">
            <x v="4"/>
          </reference>
        </references>
      </pivotArea>
    </format>
    <format dxfId="596">
      <pivotArea dataOnly="0" labelOnly="1" outline="0" fieldPosition="0">
        <references count="2">
          <reference field="0" count="1" selected="0">
            <x v="2"/>
          </reference>
          <reference field="1" count="1">
            <x v="36"/>
          </reference>
        </references>
      </pivotArea>
    </format>
    <format dxfId="595">
      <pivotArea dataOnly="0" labelOnly="1" outline="0" fieldPosition="0">
        <references count="2">
          <reference field="0" count="1" selected="0">
            <x v="3"/>
          </reference>
          <reference field="1" count="1">
            <x v="30"/>
          </reference>
        </references>
      </pivotArea>
    </format>
    <format dxfId="594">
      <pivotArea dataOnly="0" labelOnly="1" outline="0" fieldPosition="0">
        <references count="2">
          <reference field="0" count="1" selected="0">
            <x v="4"/>
          </reference>
          <reference field="1" count="1">
            <x v="20"/>
          </reference>
        </references>
      </pivotArea>
    </format>
    <format dxfId="593">
      <pivotArea dataOnly="0" labelOnly="1" outline="0" fieldPosition="0">
        <references count="2">
          <reference field="0" count="1" selected="0">
            <x v="5"/>
          </reference>
          <reference field="1" count="1">
            <x v="20"/>
          </reference>
        </references>
      </pivotArea>
    </format>
    <format dxfId="592">
      <pivotArea dataOnly="0" labelOnly="1" outline="0" fieldPosition="0">
        <references count="2">
          <reference field="0" count="1" selected="0">
            <x v="6"/>
          </reference>
          <reference field="1" count="1">
            <x v="16"/>
          </reference>
        </references>
      </pivotArea>
    </format>
    <format dxfId="591">
      <pivotArea dataOnly="0" labelOnly="1" outline="0" fieldPosition="0">
        <references count="2">
          <reference field="0" count="1" selected="0">
            <x v="7"/>
          </reference>
          <reference field="1" count="1">
            <x v="10"/>
          </reference>
        </references>
      </pivotArea>
    </format>
    <format dxfId="590">
      <pivotArea dataOnly="0" labelOnly="1" outline="0" fieldPosition="0">
        <references count="2">
          <reference field="0" count="1" selected="0">
            <x v="8"/>
          </reference>
          <reference field="1" count="1">
            <x v="9"/>
          </reference>
        </references>
      </pivotArea>
    </format>
    <format dxfId="589">
      <pivotArea dataOnly="0" labelOnly="1" outline="0" fieldPosition="0">
        <references count="2">
          <reference field="0" count="1" selected="0">
            <x v="9"/>
          </reference>
          <reference field="1" count="1">
            <x v="1"/>
          </reference>
        </references>
      </pivotArea>
    </format>
    <format dxfId="588">
      <pivotArea dataOnly="0" labelOnly="1" outline="0" fieldPosition="0">
        <references count="2">
          <reference field="0" count="1" selected="0">
            <x v="10"/>
          </reference>
          <reference field="1" count="1">
            <x v="1"/>
          </reference>
        </references>
      </pivotArea>
    </format>
    <format dxfId="587">
      <pivotArea dataOnly="0" labelOnly="1" outline="0" fieldPosition="0">
        <references count="2">
          <reference field="0" count="1" selected="0">
            <x v="11"/>
          </reference>
          <reference field="1" count="1">
            <x v="31"/>
          </reference>
        </references>
      </pivotArea>
    </format>
    <format dxfId="586">
      <pivotArea dataOnly="0" labelOnly="1" outline="0" fieldPosition="0">
        <references count="2">
          <reference field="0" count="1" selected="0">
            <x v="12"/>
          </reference>
          <reference field="1" count="1">
            <x v="3"/>
          </reference>
        </references>
      </pivotArea>
    </format>
    <format dxfId="585">
      <pivotArea dataOnly="0" labelOnly="1" outline="0" fieldPosition="0">
        <references count="2">
          <reference field="0" count="1" selected="0">
            <x v="13"/>
          </reference>
          <reference field="1" count="1">
            <x v="18"/>
          </reference>
        </references>
      </pivotArea>
    </format>
    <format dxfId="584">
      <pivotArea dataOnly="0" labelOnly="1" outline="0" fieldPosition="0">
        <references count="2">
          <reference field="0" count="1" selected="0">
            <x v="14"/>
          </reference>
          <reference field="1" count="1">
            <x v="8"/>
          </reference>
        </references>
      </pivotArea>
    </format>
    <format dxfId="583">
      <pivotArea dataOnly="0" labelOnly="1" outline="0" fieldPosition="0">
        <references count="2">
          <reference field="0" count="1" selected="0">
            <x v="15"/>
          </reference>
          <reference field="1" count="1">
            <x v="14"/>
          </reference>
        </references>
      </pivotArea>
    </format>
    <format dxfId="582">
      <pivotArea dataOnly="0" labelOnly="1" outline="0" fieldPosition="0">
        <references count="2">
          <reference field="0" count="1" selected="0">
            <x v="16"/>
          </reference>
          <reference field="1" count="1">
            <x v="35"/>
          </reference>
        </references>
      </pivotArea>
    </format>
    <format dxfId="581">
      <pivotArea dataOnly="0" labelOnly="1" outline="0" fieldPosition="0">
        <references count="2">
          <reference field="0" count="1" selected="0">
            <x v="17"/>
          </reference>
          <reference field="1" count="1">
            <x v="15"/>
          </reference>
        </references>
      </pivotArea>
    </format>
    <format dxfId="580">
      <pivotArea dataOnly="0" labelOnly="1" outline="0" fieldPosition="0">
        <references count="2">
          <reference field="0" count="1" selected="0">
            <x v="18"/>
          </reference>
          <reference field="1" count="1">
            <x v="33"/>
          </reference>
        </references>
      </pivotArea>
    </format>
    <format dxfId="579">
      <pivotArea dataOnly="0" labelOnly="1" outline="0" fieldPosition="0">
        <references count="2">
          <reference field="0" count="1" selected="0">
            <x v="19"/>
          </reference>
          <reference field="1" count="1">
            <x v="38"/>
          </reference>
        </references>
      </pivotArea>
    </format>
    <format dxfId="578">
      <pivotArea dataOnly="0" labelOnly="1" outline="0" fieldPosition="0">
        <references count="2">
          <reference field="0" count="1" selected="0">
            <x v="20"/>
          </reference>
          <reference field="1" count="1">
            <x v="38"/>
          </reference>
        </references>
      </pivotArea>
    </format>
    <format dxfId="577">
      <pivotArea dataOnly="0" labelOnly="1" outline="0" fieldPosition="0">
        <references count="2">
          <reference field="0" count="1" selected="0">
            <x v="21"/>
          </reference>
          <reference field="1" count="1">
            <x v="2"/>
          </reference>
        </references>
      </pivotArea>
    </format>
    <format dxfId="576">
      <pivotArea dataOnly="0" labelOnly="1" outline="0" fieldPosition="0">
        <references count="2">
          <reference field="0" count="1" selected="0">
            <x v="22"/>
          </reference>
          <reference field="1" count="1">
            <x v="11"/>
          </reference>
        </references>
      </pivotArea>
    </format>
    <format dxfId="575">
      <pivotArea dataOnly="0" labelOnly="1" outline="0" fieldPosition="0">
        <references count="2">
          <reference field="0" count="1" selected="0">
            <x v="23"/>
          </reference>
          <reference field="1" count="1">
            <x v="37"/>
          </reference>
        </references>
      </pivotArea>
    </format>
    <format dxfId="574">
      <pivotArea dataOnly="0" labelOnly="1" outline="0" fieldPosition="0">
        <references count="2">
          <reference field="0" count="1" selected="0">
            <x v="24"/>
          </reference>
          <reference field="1" count="1">
            <x v="28"/>
          </reference>
        </references>
      </pivotArea>
    </format>
    <format dxfId="573">
      <pivotArea dataOnly="0" labelOnly="1" outline="0" fieldPosition="0">
        <references count="2">
          <reference field="0" count="1" selected="0">
            <x v="25"/>
          </reference>
          <reference field="1" count="1">
            <x v="28"/>
          </reference>
        </references>
      </pivotArea>
    </format>
    <format dxfId="572">
      <pivotArea dataOnly="0" labelOnly="1" outline="0" fieldPosition="0">
        <references count="2">
          <reference field="0" count="1" selected="0">
            <x v="26"/>
          </reference>
          <reference field="1" count="1">
            <x v="28"/>
          </reference>
        </references>
      </pivotArea>
    </format>
    <format dxfId="571">
      <pivotArea dataOnly="0" labelOnly="1" outline="0" fieldPosition="0">
        <references count="2">
          <reference field="0" count="1" selected="0">
            <x v="27"/>
          </reference>
          <reference field="1" count="1">
            <x v="28"/>
          </reference>
        </references>
      </pivotArea>
    </format>
    <format dxfId="570">
      <pivotArea dataOnly="0" labelOnly="1" outline="0" fieldPosition="0">
        <references count="2">
          <reference field="0" count="1" selected="0">
            <x v="28"/>
          </reference>
          <reference field="1" count="1">
            <x v="29"/>
          </reference>
        </references>
      </pivotArea>
    </format>
    <format dxfId="569">
      <pivotArea dataOnly="0" labelOnly="1" outline="0" fieldPosition="0">
        <references count="2">
          <reference field="0" count="1" selected="0">
            <x v="29"/>
          </reference>
          <reference field="1" count="1">
            <x v="5"/>
          </reference>
        </references>
      </pivotArea>
    </format>
    <format dxfId="568">
      <pivotArea dataOnly="0" labelOnly="1" outline="0" fieldPosition="0">
        <references count="2">
          <reference field="0" count="1" selected="0">
            <x v="30"/>
          </reference>
          <reference field="1" count="1">
            <x v="23"/>
          </reference>
        </references>
      </pivotArea>
    </format>
    <format dxfId="567">
      <pivotArea dataOnly="0" labelOnly="1" outline="0" fieldPosition="0">
        <references count="2">
          <reference field="0" count="1" selected="0">
            <x v="31"/>
          </reference>
          <reference field="1" count="1">
            <x v="24"/>
          </reference>
        </references>
      </pivotArea>
    </format>
    <format dxfId="566">
      <pivotArea dataOnly="0" labelOnly="1" outline="0" fieldPosition="0">
        <references count="2">
          <reference field="0" count="1" selected="0">
            <x v="32"/>
          </reference>
          <reference field="1" count="1">
            <x v="7"/>
          </reference>
        </references>
      </pivotArea>
    </format>
    <format dxfId="565">
      <pivotArea dataOnly="0" labelOnly="1" outline="0" fieldPosition="0">
        <references count="2">
          <reference field="0" count="1" selected="0">
            <x v="33"/>
          </reference>
          <reference field="1" count="1">
            <x v="26"/>
          </reference>
        </references>
      </pivotArea>
    </format>
    <format dxfId="564">
      <pivotArea dataOnly="0" labelOnly="1" outline="0" fieldPosition="0">
        <references count="2">
          <reference field="0" count="1" selected="0">
            <x v="34"/>
          </reference>
          <reference field="1" count="1">
            <x v="39"/>
          </reference>
        </references>
      </pivotArea>
    </format>
    <format dxfId="563">
      <pivotArea dataOnly="0" labelOnly="1" outline="0" fieldPosition="0">
        <references count="2">
          <reference field="0" count="1" selected="0">
            <x v="35"/>
          </reference>
          <reference field="1" count="1">
            <x v="27"/>
          </reference>
        </references>
      </pivotArea>
    </format>
    <format dxfId="562">
      <pivotArea dataOnly="0" labelOnly="1" outline="0" fieldPosition="0">
        <references count="2">
          <reference field="0" count="1" selected="0">
            <x v="36"/>
          </reference>
          <reference field="1" count="1">
            <x v="41"/>
          </reference>
        </references>
      </pivotArea>
    </format>
    <format dxfId="561">
      <pivotArea dataOnly="0" labelOnly="1" outline="0" fieldPosition="0">
        <references count="2">
          <reference field="0" count="1" selected="0">
            <x v="37"/>
          </reference>
          <reference field="1" count="1">
            <x v="25"/>
          </reference>
        </references>
      </pivotArea>
    </format>
    <format dxfId="560">
      <pivotArea dataOnly="0" labelOnly="1" outline="0" fieldPosition="0">
        <references count="2">
          <reference field="0" count="1" selected="0">
            <x v="38"/>
          </reference>
          <reference field="1" count="1">
            <x v="25"/>
          </reference>
        </references>
      </pivotArea>
    </format>
    <format dxfId="559">
      <pivotArea dataOnly="0" labelOnly="1" outline="0" fieldPosition="0">
        <references count="2">
          <reference field="0" count="1" selected="0">
            <x v="39"/>
          </reference>
          <reference field="1" count="1">
            <x v="40"/>
          </reference>
        </references>
      </pivotArea>
    </format>
    <format dxfId="558">
      <pivotArea dataOnly="0" labelOnly="1" outline="0" fieldPosition="0">
        <references count="2">
          <reference field="0" count="1" selected="0">
            <x v="40"/>
          </reference>
          <reference field="1" count="1">
            <x v="32"/>
          </reference>
        </references>
      </pivotArea>
    </format>
    <format dxfId="557">
      <pivotArea dataOnly="0" labelOnly="1" outline="0" fieldPosition="0">
        <references count="2">
          <reference field="0" count="1" selected="0">
            <x v="41"/>
          </reference>
          <reference field="1" count="1">
            <x v="12"/>
          </reference>
        </references>
      </pivotArea>
    </format>
    <format dxfId="556">
      <pivotArea dataOnly="0" labelOnly="1" outline="0" fieldPosition="0">
        <references count="2">
          <reference field="0" count="1" selected="0">
            <x v="42"/>
          </reference>
          <reference field="1" count="1">
            <x v="13"/>
          </reference>
        </references>
      </pivotArea>
    </format>
    <format dxfId="555">
      <pivotArea dataOnly="0" labelOnly="1" outline="0" fieldPosition="0">
        <references count="2">
          <reference field="0" count="1" selected="0">
            <x v="43"/>
          </reference>
          <reference field="1" count="1">
            <x v="19"/>
          </reference>
        </references>
      </pivotArea>
    </format>
    <format dxfId="554">
      <pivotArea dataOnly="0" labelOnly="1" outline="0" fieldPosition="0">
        <references count="2">
          <reference field="0" count="1" selected="0">
            <x v="44"/>
          </reference>
          <reference field="1" count="1">
            <x v="17"/>
          </reference>
        </references>
      </pivotArea>
    </format>
    <format dxfId="553">
      <pivotArea dataOnly="0" labelOnly="1" outline="0" fieldPosition="0">
        <references count="2">
          <reference field="0" count="1" selected="0">
            <x v="45"/>
          </reference>
          <reference field="1" count="1">
            <x v="34"/>
          </reference>
        </references>
      </pivotArea>
    </format>
    <format dxfId="552">
      <pivotArea dataOnly="0" labelOnly="1" outline="0" fieldPosition="0">
        <references count="2">
          <reference field="0" count="1" selected="0">
            <x v="46"/>
          </reference>
          <reference field="1" count="1">
            <x v="21"/>
          </reference>
        </references>
      </pivotArea>
    </format>
    <format dxfId="551">
      <pivotArea dataOnly="0" labelOnly="1" outline="0" fieldPosition="0">
        <references count="2">
          <reference field="0" count="1" selected="0">
            <x v="47"/>
          </reference>
          <reference field="1" count="1">
            <x v="22"/>
          </reference>
        </references>
      </pivotArea>
    </format>
    <format dxfId="550">
      <pivotArea dataOnly="0" labelOnly="1" outline="0" fieldPosition="0">
        <references count="2">
          <reference field="0" count="1" selected="0">
            <x v="48"/>
          </reference>
          <reference field="1" count="1">
            <x v="6"/>
          </reference>
        </references>
      </pivotArea>
    </format>
    <format dxfId="549">
      <pivotArea dataOnly="0" labelOnly="1" outline="0" fieldPosition="0">
        <references count="2">
          <reference field="0" count="1" selected="0">
            <x v="0"/>
          </reference>
          <reference field="1" count="1">
            <x v="0"/>
          </reference>
        </references>
      </pivotArea>
    </format>
    <format dxfId="548">
      <pivotArea dataOnly="0" labelOnly="1" outline="0" fieldPosition="0">
        <references count="2">
          <reference field="0" count="1" selected="0">
            <x v="1"/>
          </reference>
          <reference field="1" count="1">
            <x v="4"/>
          </reference>
        </references>
      </pivotArea>
    </format>
    <format dxfId="547">
      <pivotArea dataOnly="0" labelOnly="1" outline="0" fieldPosition="0">
        <references count="2">
          <reference field="0" count="1" selected="0">
            <x v="2"/>
          </reference>
          <reference field="1" count="1">
            <x v="36"/>
          </reference>
        </references>
      </pivotArea>
    </format>
    <format dxfId="546">
      <pivotArea dataOnly="0" labelOnly="1" outline="0" fieldPosition="0">
        <references count="2">
          <reference field="0" count="1" selected="0">
            <x v="3"/>
          </reference>
          <reference field="1" count="1">
            <x v="30"/>
          </reference>
        </references>
      </pivotArea>
    </format>
    <format dxfId="545">
      <pivotArea dataOnly="0" labelOnly="1" outline="0" fieldPosition="0">
        <references count="2">
          <reference field="0" count="1" selected="0">
            <x v="4"/>
          </reference>
          <reference field="1" count="1">
            <x v="20"/>
          </reference>
        </references>
      </pivotArea>
    </format>
    <format dxfId="544">
      <pivotArea dataOnly="0" labelOnly="1" outline="0" fieldPosition="0">
        <references count="2">
          <reference field="0" count="1" selected="0">
            <x v="5"/>
          </reference>
          <reference field="1" count="1">
            <x v="20"/>
          </reference>
        </references>
      </pivotArea>
    </format>
    <format dxfId="543">
      <pivotArea dataOnly="0" labelOnly="1" outline="0" fieldPosition="0">
        <references count="2">
          <reference field="0" count="1" selected="0">
            <x v="6"/>
          </reference>
          <reference field="1" count="1">
            <x v="16"/>
          </reference>
        </references>
      </pivotArea>
    </format>
    <format dxfId="542">
      <pivotArea dataOnly="0" labelOnly="1" outline="0" fieldPosition="0">
        <references count="2">
          <reference field="0" count="1" selected="0">
            <x v="7"/>
          </reference>
          <reference field="1" count="1">
            <x v="10"/>
          </reference>
        </references>
      </pivotArea>
    </format>
    <format dxfId="541">
      <pivotArea dataOnly="0" labelOnly="1" outline="0" fieldPosition="0">
        <references count="2">
          <reference field="0" count="1" selected="0">
            <x v="8"/>
          </reference>
          <reference field="1" count="1">
            <x v="9"/>
          </reference>
        </references>
      </pivotArea>
    </format>
    <format dxfId="540">
      <pivotArea dataOnly="0" labelOnly="1" outline="0" fieldPosition="0">
        <references count="2">
          <reference field="0" count="1" selected="0">
            <x v="9"/>
          </reference>
          <reference field="1" count="1">
            <x v="1"/>
          </reference>
        </references>
      </pivotArea>
    </format>
    <format dxfId="539">
      <pivotArea dataOnly="0" labelOnly="1" outline="0" fieldPosition="0">
        <references count="2">
          <reference field="0" count="1" selected="0">
            <x v="10"/>
          </reference>
          <reference field="1" count="1">
            <x v="1"/>
          </reference>
        </references>
      </pivotArea>
    </format>
    <format dxfId="538">
      <pivotArea dataOnly="0" labelOnly="1" outline="0" fieldPosition="0">
        <references count="2">
          <reference field="0" count="1" selected="0">
            <x v="11"/>
          </reference>
          <reference field="1" count="1">
            <x v="31"/>
          </reference>
        </references>
      </pivotArea>
    </format>
    <format dxfId="537">
      <pivotArea dataOnly="0" labelOnly="1" outline="0" fieldPosition="0">
        <references count="2">
          <reference field="0" count="1" selected="0">
            <x v="12"/>
          </reference>
          <reference field="1" count="1">
            <x v="3"/>
          </reference>
        </references>
      </pivotArea>
    </format>
    <format dxfId="536">
      <pivotArea dataOnly="0" labelOnly="1" outline="0" fieldPosition="0">
        <references count="2">
          <reference field="0" count="1" selected="0">
            <x v="13"/>
          </reference>
          <reference field="1" count="1">
            <x v="18"/>
          </reference>
        </references>
      </pivotArea>
    </format>
    <format dxfId="535">
      <pivotArea dataOnly="0" labelOnly="1" outline="0" fieldPosition="0">
        <references count="2">
          <reference field="0" count="1" selected="0">
            <x v="14"/>
          </reference>
          <reference field="1" count="1">
            <x v="8"/>
          </reference>
        </references>
      </pivotArea>
    </format>
    <format dxfId="534">
      <pivotArea dataOnly="0" labelOnly="1" outline="0" fieldPosition="0">
        <references count="2">
          <reference field="0" count="1" selected="0">
            <x v="15"/>
          </reference>
          <reference field="1" count="1">
            <x v="14"/>
          </reference>
        </references>
      </pivotArea>
    </format>
    <format dxfId="533">
      <pivotArea dataOnly="0" labelOnly="1" outline="0" fieldPosition="0">
        <references count="2">
          <reference field="0" count="1" selected="0">
            <x v="16"/>
          </reference>
          <reference field="1" count="1">
            <x v="35"/>
          </reference>
        </references>
      </pivotArea>
    </format>
    <format dxfId="532">
      <pivotArea dataOnly="0" labelOnly="1" outline="0" fieldPosition="0">
        <references count="2">
          <reference field="0" count="1" selected="0">
            <x v="17"/>
          </reference>
          <reference field="1" count="1">
            <x v="15"/>
          </reference>
        </references>
      </pivotArea>
    </format>
    <format dxfId="531">
      <pivotArea dataOnly="0" labelOnly="1" outline="0" fieldPosition="0">
        <references count="2">
          <reference field="0" count="1" selected="0">
            <x v="18"/>
          </reference>
          <reference field="1" count="1">
            <x v="33"/>
          </reference>
        </references>
      </pivotArea>
    </format>
    <format dxfId="530">
      <pivotArea dataOnly="0" labelOnly="1" outline="0" fieldPosition="0">
        <references count="2">
          <reference field="0" count="1" selected="0">
            <x v="19"/>
          </reference>
          <reference field="1" count="1">
            <x v="38"/>
          </reference>
        </references>
      </pivotArea>
    </format>
    <format dxfId="529">
      <pivotArea dataOnly="0" labelOnly="1" outline="0" fieldPosition="0">
        <references count="2">
          <reference field="0" count="1" selected="0">
            <x v="20"/>
          </reference>
          <reference field="1" count="1">
            <x v="38"/>
          </reference>
        </references>
      </pivotArea>
    </format>
    <format dxfId="528">
      <pivotArea dataOnly="0" labelOnly="1" outline="0" fieldPosition="0">
        <references count="2">
          <reference field="0" count="1" selected="0">
            <x v="21"/>
          </reference>
          <reference field="1" count="1">
            <x v="2"/>
          </reference>
        </references>
      </pivotArea>
    </format>
    <format dxfId="527">
      <pivotArea dataOnly="0" labelOnly="1" outline="0" fieldPosition="0">
        <references count="2">
          <reference field="0" count="1" selected="0">
            <x v="22"/>
          </reference>
          <reference field="1" count="1">
            <x v="11"/>
          </reference>
        </references>
      </pivotArea>
    </format>
    <format dxfId="526">
      <pivotArea dataOnly="0" labelOnly="1" outline="0" fieldPosition="0">
        <references count="2">
          <reference field="0" count="1" selected="0">
            <x v="23"/>
          </reference>
          <reference field="1" count="1">
            <x v="37"/>
          </reference>
        </references>
      </pivotArea>
    </format>
    <format dxfId="525">
      <pivotArea dataOnly="0" labelOnly="1" outline="0" fieldPosition="0">
        <references count="2">
          <reference field="0" count="1" selected="0">
            <x v="24"/>
          </reference>
          <reference field="1" count="1">
            <x v="28"/>
          </reference>
        </references>
      </pivotArea>
    </format>
    <format dxfId="524">
      <pivotArea dataOnly="0" labelOnly="1" outline="0" fieldPosition="0">
        <references count="2">
          <reference field="0" count="1" selected="0">
            <x v="25"/>
          </reference>
          <reference field="1" count="1">
            <x v="28"/>
          </reference>
        </references>
      </pivotArea>
    </format>
    <format dxfId="523">
      <pivotArea dataOnly="0" labelOnly="1" outline="0" fieldPosition="0">
        <references count="2">
          <reference field="0" count="1" selected="0">
            <x v="26"/>
          </reference>
          <reference field="1" count="1">
            <x v="28"/>
          </reference>
        </references>
      </pivotArea>
    </format>
    <format dxfId="522">
      <pivotArea dataOnly="0" labelOnly="1" outline="0" fieldPosition="0">
        <references count="2">
          <reference field="0" count="1" selected="0">
            <x v="27"/>
          </reference>
          <reference field="1" count="1">
            <x v="28"/>
          </reference>
        </references>
      </pivotArea>
    </format>
    <format dxfId="521">
      <pivotArea dataOnly="0" labelOnly="1" outline="0" fieldPosition="0">
        <references count="2">
          <reference field="0" count="1" selected="0">
            <x v="28"/>
          </reference>
          <reference field="1" count="1">
            <x v="29"/>
          </reference>
        </references>
      </pivotArea>
    </format>
    <format dxfId="520">
      <pivotArea dataOnly="0" labelOnly="1" outline="0" fieldPosition="0">
        <references count="2">
          <reference field="0" count="1" selected="0">
            <x v="29"/>
          </reference>
          <reference field="1" count="1">
            <x v="5"/>
          </reference>
        </references>
      </pivotArea>
    </format>
    <format dxfId="519">
      <pivotArea dataOnly="0" labelOnly="1" outline="0" fieldPosition="0">
        <references count="2">
          <reference field="0" count="1" selected="0">
            <x v="30"/>
          </reference>
          <reference field="1" count="1">
            <x v="23"/>
          </reference>
        </references>
      </pivotArea>
    </format>
    <format dxfId="518">
      <pivotArea dataOnly="0" labelOnly="1" outline="0" fieldPosition="0">
        <references count="2">
          <reference field="0" count="1" selected="0">
            <x v="31"/>
          </reference>
          <reference field="1" count="1">
            <x v="24"/>
          </reference>
        </references>
      </pivotArea>
    </format>
    <format dxfId="517">
      <pivotArea dataOnly="0" labelOnly="1" outline="0" fieldPosition="0">
        <references count="2">
          <reference field="0" count="1" selected="0">
            <x v="32"/>
          </reference>
          <reference field="1" count="1">
            <x v="7"/>
          </reference>
        </references>
      </pivotArea>
    </format>
    <format dxfId="516">
      <pivotArea dataOnly="0" labelOnly="1" outline="0" fieldPosition="0">
        <references count="2">
          <reference field="0" count="1" selected="0">
            <x v="33"/>
          </reference>
          <reference field="1" count="1">
            <x v="26"/>
          </reference>
        </references>
      </pivotArea>
    </format>
    <format dxfId="515">
      <pivotArea dataOnly="0" labelOnly="1" outline="0" fieldPosition="0">
        <references count="2">
          <reference field="0" count="1" selected="0">
            <x v="34"/>
          </reference>
          <reference field="1" count="1">
            <x v="39"/>
          </reference>
        </references>
      </pivotArea>
    </format>
    <format dxfId="514">
      <pivotArea dataOnly="0" labelOnly="1" outline="0" fieldPosition="0">
        <references count="2">
          <reference field="0" count="1" selected="0">
            <x v="35"/>
          </reference>
          <reference field="1" count="1">
            <x v="27"/>
          </reference>
        </references>
      </pivotArea>
    </format>
    <format dxfId="513">
      <pivotArea dataOnly="0" labelOnly="1" outline="0" fieldPosition="0">
        <references count="2">
          <reference field="0" count="1" selected="0">
            <x v="36"/>
          </reference>
          <reference field="1" count="1">
            <x v="41"/>
          </reference>
        </references>
      </pivotArea>
    </format>
    <format dxfId="512">
      <pivotArea dataOnly="0" labelOnly="1" outline="0" fieldPosition="0">
        <references count="2">
          <reference field="0" count="1" selected="0">
            <x v="37"/>
          </reference>
          <reference field="1" count="1">
            <x v="25"/>
          </reference>
        </references>
      </pivotArea>
    </format>
    <format dxfId="511">
      <pivotArea dataOnly="0" labelOnly="1" outline="0" fieldPosition="0">
        <references count="2">
          <reference field="0" count="1" selected="0">
            <x v="38"/>
          </reference>
          <reference field="1" count="1">
            <x v="25"/>
          </reference>
        </references>
      </pivotArea>
    </format>
    <format dxfId="510">
      <pivotArea dataOnly="0" labelOnly="1" outline="0" fieldPosition="0">
        <references count="2">
          <reference field="0" count="1" selected="0">
            <x v="39"/>
          </reference>
          <reference field="1" count="1">
            <x v="40"/>
          </reference>
        </references>
      </pivotArea>
    </format>
    <format dxfId="509">
      <pivotArea dataOnly="0" labelOnly="1" outline="0" fieldPosition="0">
        <references count="2">
          <reference field="0" count="1" selected="0">
            <x v="40"/>
          </reference>
          <reference field="1" count="1">
            <x v="32"/>
          </reference>
        </references>
      </pivotArea>
    </format>
    <format dxfId="508">
      <pivotArea dataOnly="0" labelOnly="1" outline="0" fieldPosition="0">
        <references count="2">
          <reference field="0" count="1" selected="0">
            <x v="41"/>
          </reference>
          <reference field="1" count="1">
            <x v="12"/>
          </reference>
        </references>
      </pivotArea>
    </format>
    <format dxfId="507">
      <pivotArea dataOnly="0" labelOnly="1" outline="0" fieldPosition="0">
        <references count="2">
          <reference field="0" count="1" selected="0">
            <x v="42"/>
          </reference>
          <reference field="1" count="1">
            <x v="13"/>
          </reference>
        </references>
      </pivotArea>
    </format>
    <format dxfId="506">
      <pivotArea dataOnly="0" labelOnly="1" outline="0" fieldPosition="0">
        <references count="2">
          <reference field="0" count="1" selected="0">
            <x v="43"/>
          </reference>
          <reference field="1" count="1">
            <x v="19"/>
          </reference>
        </references>
      </pivotArea>
    </format>
    <format dxfId="505">
      <pivotArea dataOnly="0" labelOnly="1" outline="0" fieldPosition="0">
        <references count="2">
          <reference field="0" count="1" selected="0">
            <x v="44"/>
          </reference>
          <reference field="1" count="1">
            <x v="17"/>
          </reference>
        </references>
      </pivotArea>
    </format>
    <format dxfId="504">
      <pivotArea dataOnly="0" labelOnly="1" outline="0" fieldPosition="0">
        <references count="2">
          <reference field="0" count="1" selected="0">
            <x v="45"/>
          </reference>
          <reference field="1" count="1">
            <x v="34"/>
          </reference>
        </references>
      </pivotArea>
    </format>
    <format dxfId="503">
      <pivotArea dataOnly="0" labelOnly="1" outline="0" fieldPosition="0">
        <references count="2">
          <reference field="0" count="1" selected="0">
            <x v="46"/>
          </reference>
          <reference field="1" count="1">
            <x v="21"/>
          </reference>
        </references>
      </pivotArea>
    </format>
    <format dxfId="502">
      <pivotArea dataOnly="0" labelOnly="1" outline="0" fieldPosition="0">
        <references count="2">
          <reference field="0" count="1" selected="0">
            <x v="47"/>
          </reference>
          <reference field="1" count="1">
            <x v="22"/>
          </reference>
        </references>
      </pivotArea>
    </format>
    <format dxfId="501">
      <pivotArea dataOnly="0" labelOnly="1" outline="0" fieldPosition="0">
        <references count="2">
          <reference field="0" count="1" selected="0">
            <x v="48"/>
          </reference>
          <reference field="1" count="1">
            <x v="6"/>
          </reference>
        </references>
      </pivotArea>
    </format>
    <format dxfId="500">
      <pivotArea dataOnly="0" labelOnly="1" outline="0" fieldPosition="0">
        <references count="2">
          <reference field="0" count="1" selected="0">
            <x v="0"/>
          </reference>
          <reference field="1" count="1">
            <x v="0"/>
          </reference>
        </references>
      </pivotArea>
    </format>
    <format dxfId="499">
      <pivotArea dataOnly="0" labelOnly="1" outline="0" fieldPosition="0">
        <references count="2">
          <reference field="0" count="1" selected="0">
            <x v="1"/>
          </reference>
          <reference field="1" count="1">
            <x v="4"/>
          </reference>
        </references>
      </pivotArea>
    </format>
    <format dxfId="498">
      <pivotArea dataOnly="0" labelOnly="1" outline="0" fieldPosition="0">
        <references count="2">
          <reference field="0" count="1" selected="0">
            <x v="2"/>
          </reference>
          <reference field="1" count="1">
            <x v="36"/>
          </reference>
        </references>
      </pivotArea>
    </format>
    <format dxfId="497">
      <pivotArea dataOnly="0" labelOnly="1" outline="0" fieldPosition="0">
        <references count="2">
          <reference field="0" count="1" selected="0">
            <x v="3"/>
          </reference>
          <reference field="1" count="1">
            <x v="30"/>
          </reference>
        </references>
      </pivotArea>
    </format>
    <format dxfId="496">
      <pivotArea dataOnly="0" labelOnly="1" outline="0" fieldPosition="0">
        <references count="2">
          <reference field="0" count="1" selected="0">
            <x v="4"/>
          </reference>
          <reference field="1" count="1">
            <x v="20"/>
          </reference>
        </references>
      </pivotArea>
    </format>
    <format dxfId="495">
      <pivotArea dataOnly="0" labelOnly="1" outline="0" fieldPosition="0">
        <references count="2">
          <reference field="0" count="1" selected="0">
            <x v="5"/>
          </reference>
          <reference field="1" count="1">
            <x v="20"/>
          </reference>
        </references>
      </pivotArea>
    </format>
    <format dxfId="494">
      <pivotArea dataOnly="0" labelOnly="1" outline="0" fieldPosition="0">
        <references count="2">
          <reference field="0" count="1" selected="0">
            <x v="6"/>
          </reference>
          <reference field="1" count="1">
            <x v="16"/>
          </reference>
        </references>
      </pivotArea>
    </format>
    <format dxfId="493">
      <pivotArea dataOnly="0" labelOnly="1" outline="0" fieldPosition="0">
        <references count="2">
          <reference field="0" count="1" selected="0">
            <x v="7"/>
          </reference>
          <reference field="1" count="1">
            <x v="10"/>
          </reference>
        </references>
      </pivotArea>
    </format>
    <format dxfId="492">
      <pivotArea dataOnly="0" labelOnly="1" outline="0" fieldPosition="0">
        <references count="2">
          <reference field="0" count="1" selected="0">
            <x v="8"/>
          </reference>
          <reference field="1" count="1">
            <x v="9"/>
          </reference>
        </references>
      </pivotArea>
    </format>
    <format dxfId="491">
      <pivotArea dataOnly="0" labelOnly="1" outline="0" fieldPosition="0">
        <references count="2">
          <reference field="0" count="1" selected="0">
            <x v="9"/>
          </reference>
          <reference field="1" count="1">
            <x v="1"/>
          </reference>
        </references>
      </pivotArea>
    </format>
    <format dxfId="490">
      <pivotArea dataOnly="0" labelOnly="1" outline="0" fieldPosition="0">
        <references count="2">
          <reference field="0" count="1" selected="0">
            <x v="10"/>
          </reference>
          <reference field="1" count="1">
            <x v="1"/>
          </reference>
        </references>
      </pivotArea>
    </format>
    <format dxfId="489">
      <pivotArea dataOnly="0" labelOnly="1" outline="0" fieldPosition="0">
        <references count="2">
          <reference field="0" count="1" selected="0">
            <x v="11"/>
          </reference>
          <reference field="1" count="1">
            <x v="31"/>
          </reference>
        </references>
      </pivotArea>
    </format>
    <format dxfId="488">
      <pivotArea dataOnly="0" labelOnly="1" outline="0" fieldPosition="0">
        <references count="2">
          <reference field="0" count="1" selected="0">
            <x v="12"/>
          </reference>
          <reference field="1" count="1">
            <x v="3"/>
          </reference>
        </references>
      </pivotArea>
    </format>
    <format dxfId="487">
      <pivotArea dataOnly="0" labelOnly="1" outline="0" fieldPosition="0">
        <references count="2">
          <reference field="0" count="1" selected="0">
            <x v="13"/>
          </reference>
          <reference field="1" count="1">
            <x v="18"/>
          </reference>
        </references>
      </pivotArea>
    </format>
    <format dxfId="486">
      <pivotArea dataOnly="0" labelOnly="1" outline="0" fieldPosition="0">
        <references count="2">
          <reference field="0" count="1" selected="0">
            <x v="14"/>
          </reference>
          <reference field="1" count="1">
            <x v="8"/>
          </reference>
        </references>
      </pivotArea>
    </format>
    <format dxfId="485">
      <pivotArea dataOnly="0" labelOnly="1" outline="0" fieldPosition="0">
        <references count="2">
          <reference field="0" count="1" selected="0">
            <x v="15"/>
          </reference>
          <reference field="1" count="1">
            <x v="14"/>
          </reference>
        </references>
      </pivotArea>
    </format>
    <format dxfId="484">
      <pivotArea dataOnly="0" labelOnly="1" outline="0" fieldPosition="0">
        <references count="2">
          <reference field="0" count="1" selected="0">
            <x v="16"/>
          </reference>
          <reference field="1" count="1">
            <x v="35"/>
          </reference>
        </references>
      </pivotArea>
    </format>
    <format dxfId="483">
      <pivotArea dataOnly="0" labelOnly="1" outline="0" fieldPosition="0">
        <references count="2">
          <reference field="0" count="1" selected="0">
            <x v="17"/>
          </reference>
          <reference field="1" count="1">
            <x v="15"/>
          </reference>
        </references>
      </pivotArea>
    </format>
    <format dxfId="482">
      <pivotArea dataOnly="0" labelOnly="1" outline="0" fieldPosition="0">
        <references count="2">
          <reference field="0" count="1" selected="0">
            <x v="18"/>
          </reference>
          <reference field="1" count="1">
            <x v="33"/>
          </reference>
        </references>
      </pivotArea>
    </format>
    <format dxfId="481">
      <pivotArea dataOnly="0" labelOnly="1" outline="0" fieldPosition="0">
        <references count="2">
          <reference field="0" count="1" selected="0">
            <x v="19"/>
          </reference>
          <reference field="1" count="1">
            <x v="38"/>
          </reference>
        </references>
      </pivotArea>
    </format>
    <format dxfId="480">
      <pivotArea dataOnly="0" labelOnly="1" outline="0" fieldPosition="0">
        <references count="2">
          <reference field="0" count="1" selected="0">
            <x v="20"/>
          </reference>
          <reference field="1" count="1">
            <x v="38"/>
          </reference>
        </references>
      </pivotArea>
    </format>
    <format dxfId="479">
      <pivotArea dataOnly="0" labelOnly="1" outline="0" fieldPosition="0">
        <references count="2">
          <reference field="0" count="1" selected="0">
            <x v="21"/>
          </reference>
          <reference field="1" count="1">
            <x v="2"/>
          </reference>
        </references>
      </pivotArea>
    </format>
    <format dxfId="478">
      <pivotArea dataOnly="0" labelOnly="1" outline="0" fieldPosition="0">
        <references count="2">
          <reference field="0" count="1" selected="0">
            <x v="22"/>
          </reference>
          <reference field="1" count="1">
            <x v="11"/>
          </reference>
        </references>
      </pivotArea>
    </format>
    <format dxfId="477">
      <pivotArea dataOnly="0" labelOnly="1" outline="0" fieldPosition="0">
        <references count="2">
          <reference field="0" count="1" selected="0">
            <x v="23"/>
          </reference>
          <reference field="1" count="1">
            <x v="37"/>
          </reference>
        </references>
      </pivotArea>
    </format>
    <format dxfId="476">
      <pivotArea dataOnly="0" labelOnly="1" outline="0" fieldPosition="0">
        <references count="2">
          <reference field="0" count="1" selected="0">
            <x v="24"/>
          </reference>
          <reference field="1" count="1">
            <x v="28"/>
          </reference>
        </references>
      </pivotArea>
    </format>
    <format dxfId="475">
      <pivotArea dataOnly="0" labelOnly="1" outline="0" fieldPosition="0">
        <references count="2">
          <reference field="0" count="1" selected="0">
            <x v="25"/>
          </reference>
          <reference field="1" count="1">
            <x v="28"/>
          </reference>
        </references>
      </pivotArea>
    </format>
    <format dxfId="474">
      <pivotArea dataOnly="0" labelOnly="1" outline="0" fieldPosition="0">
        <references count="2">
          <reference field="0" count="1" selected="0">
            <x v="26"/>
          </reference>
          <reference field="1" count="1">
            <x v="28"/>
          </reference>
        </references>
      </pivotArea>
    </format>
    <format dxfId="473">
      <pivotArea dataOnly="0" labelOnly="1" outline="0" fieldPosition="0">
        <references count="2">
          <reference field="0" count="1" selected="0">
            <x v="27"/>
          </reference>
          <reference field="1" count="1">
            <x v="28"/>
          </reference>
        </references>
      </pivotArea>
    </format>
    <format dxfId="472">
      <pivotArea dataOnly="0" labelOnly="1" outline="0" fieldPosition="0">
        <references count="2">
          <reference field="0" count="1" selected="0">
            <x v="28"/>
          </reference>
          <reference field="1" count="1">
            <x v="29"/>
          </reference>
        </references>
      </pivotArea>
    </format>
    <format dxfId="471">
      <pivotArea dataOnly="0" labelOnly="1" outline="0" fieldPosition="0">
        <references count="2">
          <reference field="0" count="1" selected="0">
            <x v="29"/>
          </reference>
          <reference field="1" count="1">
            <x v="5"/>
          </reference>
        </references>
      </pivotArea>
    </format>
    <format dxfId="470">
      <pivotArea dataOnly="0" labelOnly="1" outline="0" fieldPosition="0">
        <references count="2">
          <reference field="0" count="1" selected="0">
            <x v="30"/>
          </reference>
          <reference field="1" count="1">
            <x v="23"/>
          </reference>
        </references>
      </pivotArea>
    </format>
    <format dxfId="469">
      <pivotArea dataOnly="0" labelOnly="1" outline="0" fieldPosition="0">
        <references count="2">
          <reference field="0" count="1" selected="0">
            <x v="31"/>
          </reference>
          <reference field="1" count="1">
            <x v="24"/>
          </reference>
        </references>
      </pivotArea>
    </format>
    <format dxfId="468">
      <pivotArea dataOnly="0" labelOnly="1" outline="0" fieldPosition="0">
        <references count="2">
          <reference field="0" count="1" selected="0">
            <x v="32"/>
          </reference>
          <reference field="1" count="1">
            <x v="7"/>
          </reference>
        </references>
      </pivotArea>
    </format>
    <format dxfId="467">
      <pivotArea dataOnly="0" labelOnly="1" outline="0" fieldPosition="0">
        <references count="2">
          <reference field="0" count="1" selected="0">
            <x v="33"/>
          </reference>
          <reference field="1" count="1">
            <x v="26"/>
          </reference>
        </references>
      </pivotArea>
    </format>
    <format dxfId="466">
      <pivotArea dataOnly="0" labelOnly="1" outline="0" fieldPosition="0">
        <references count="2">
          <reference field="0" count="1" selected="0">
            <x v="34"/>
          </reference>
          <reference field="1" count="1">
            <x v="39"/>
          </reference>
        </references>
      </pivotArea>
    </format>
    <format dxfId="465">
      <pivotArea dataOnly="0" labelOnly="1" outline="0" fieldPosition="0">
        <references count="2">
          <reference field="0" count="1" selected="0">
            <x v="35"/>
          </reference>
          <reference field="1" count="1">
            <x v="27"/>
          </reference>
        </references>
      </pivotArea>
    </format>
    <format dxfId="464">
      <pivotArea dataOnly="0" labelOnly="1" outline="0" fieldPosition="0">
        <references count="2">
          <reference field="0" count="1" selected="0">
            <x v="36"/>
          </reference>
          <reference field="1" count="1">
            <x v="41"/>
          </reference>
        </references>
      </pivotArea>
    </format>
    <format dxfId="463">
      <pivotArea dataOnly="0" labelOnly="1" outline="0" fieldPosition="0">
        <references count="2">
          <reference field="0" count="1" selected="0">
            <x v="37"/>
          </reference>
          <reference field="1" count="1">
            <x v="25"/>
          </reference>
        </references>
      </pivotArea>
    </format>
    <format dxfId="462">
      <pivotArea dataOnly="0" labelOnly="1" outline="0" fieldPosition="0">
        <references count="2">
          <reference field="0" count="1" selected="0">
            <x v="38"/>
          </reference>
          <reference field="1" count="1">
            <x v="25"/>
          </reference>
        </references>
      </pivotArea>
    </format>
    <format dxfId="461">
      <pivotArea dataOnly="0" labelOnly="1" outline="0" fieldPosition="0">
        <references count="2">
          <reference field="0" count="1" selected="0">
            <x v="39"/>
          </reference>
          <reference field="1" count="1">
            <x v="40"/>
          </reference>
        </references>
      </pivotArea>
    </format>
    <format dxfId="460">
      <pivotArea dataOnly="0" labelOnly="1" outline="0" fieldPosition="0">
        <references count="2">
          <reference field="0" count="1" selected="0">
            <x v="40"/>
          </reference>
          <reference field="1" count="1">
            <x v="32"/>
          </reference>
        </references>
      </pivotArea>
    </format>
    <format dxfId="459">
      <pivotArea dataOnly="0" labelOnly="1" outline="0" fieldPosition="0">
        <references count="2">
          <reference field="0" count="1" selected="0">
            <x v="41"/>
          </reference>
          <reference field="1" count="1">
            <x v="12"/>
          </reference>
        </references>
      </pivotArea>
    </format>
    <format dxfId="458">
      <pivotArea dataOnly="0" labelOnly="1" outline="0" fieldPosition="0">
        <references count="2">
          <reference field="0" count="1" selected="0">
            <x v="42"/>
          </reference>
          <reference field="1" count="1">
            <x v="13"/>
          </reference>
        </references>
      </pivotArea>
    </format>
    <format dxfId="457">
      <pivotArea dataOnly="0" labelOnly="1" outline="0" fieldPosition="0">
        <references count="2">
          <reference field="0" count="1" selected="0">
            <x v="43"/>
          </reference>
          <reference field="1" count="1">
            <x v="19"/>
          </reference>
        </references>
      </pivotArea>
    </format>
    <format dxfId="456">
      <pivotArea dataOnly="0" labelOnly="1" outline="0" fieldPosition="0">
        <references count="2">
          <reference field="0" count="1" selected="0">
            <x v="44"/>
          </reference>
          <reference field="1" count="1">
            <x v="17"/>
          </reference>
        </references>
      </pivotArea>
    </format>
    <format dxfId="455">
      <pivotArea dataOnly="0" labelOnly="1" outline="0" fieldPosition="0">
        <references count="2">
          <reference field="0" count="1" selected="0">
            <x v="45"/>
          </reference>
          <reference field="1" count="1">
            <x v="34"/>
          </reference>
        </references>
      </pivotArea>
    </format>
    <format dxfId="454">
      <pivotArea dataOnly="0" labelOnly="1" outline="0" fieldPosition="0">
        <references count="2">
          <reference field="0" count="1" selected="0">
            <x v="46"/>
          </reference>
          <reference field="1" count="1">
            <x v="21"/>
          </reference>
        </references>
      </pivotArea>
    </format>
    <format dxfId="453">
      <pivotArea dataOnly="0" labelOnly="1" outline="0" fieldPosition="0">
        <references count="2">
          <reference field="0" count="1" selected="0">
            <x v="47"/>
          </reference>
          <reference field="1" count="1">
            <x v="22"/>
          </reference>
        </references>
      </pivotArea>
    </format>
    <format dxfId="452">
      <pivotArea dataOnly="0" labelOnly="1" outline="0" fieldPosition="0">
        <references count="2">
          <reference field="0" count="1" selected="0">
            <x v="48"/>
          </reference>
          <reference field="1" count="1">
            <x v="6"/>
          </reference>
        </references>
      </pivotArea>
    </format>
    <format dxfId="451">
      <pivotArea type="all" dataOnly="0" outline="0" fieldPosition="0"/>
    </format>
    <format dxfId="450">
      <pivotArea dataOnly="0" labelOnly="1" outline="0" fieldPosition="0">
        <references count="1">
          <reference field="0" count="0"/>
        </references>
      </pivotArea>
    </format>
    <format dxfId="449">
      <pivotArea dataOnly="0" labelOnly="1" outline="0" fieldPosition="0">
        <references count="2">
          <reference field="0" count="1" selected="0">
            <x v="0"/>
          </reference>
          <reference field="1" count="1">
            <x v="0"/>
          </reference>
        </references>
      </pivotArea>
    </format>
    <format dxfId="448">
      <pivotArea dataOnly="0" labelOnly="1" outline="0" fieldPosition="0">
        <references count="2">
          <reference field="0" count="1" selected="0">
            <x v="1"/>
          </reference>
          <reference field="1" count="1">
            <x v="4"/>
          </reference>
        </references>
      </pivotArea>
    </format>
    <format dxfId="447">
      <pivotArea dataOnly="0" labelOnly="1" outline="0" fieldPosition="0">
        <references count="2">
          <reference field="0" count="1" selected="0">
            <x v="2"/>
          </reference>
          <reference field="1" count="1">
            <x v="36"/>
          </reference>
        </references>
      </pivotArea>
    </format>
    <format dxfId="446">
      <pivotArea dataOnly="0" labelOnly="1" outline="0" fieldPosition="0">
        <references count="2">
          <reference field="0" count="1" selected="0">
            <x v="3"/>
          </reference>
          <reference field="1" count="1">
            <x v="30"/>
          </reference>
        </references>
      </pivotArea>
    </format>
    <format dxfId="445">
      <pivotArea dataOnly="0" labelOnly="1" outline="0" fieldPosition="0">
        <references count="2">
          <reference field="0" count="1" selected="0">
            <x v="4"/>
          </reference>
          <reference field="1" count="1">
            <x v="20"/>
          </reference>
        </references>
      </pivotArea>
    </format>
    <format dxfId="444">
      <pivotArea dataOnly="0" labelOnly="1" outline="0" fieldPosition="0">
        <references count="2">
          <reference field="0" count="1" selected="0">
            <x v="5"/>
          </reference>
          <reference field="1" count="1">
            <x v="20"/>
          </reference>
        </references>
      </pivotArea>
    </format>
    <format dxfId="443">
      <pivotArea dataOnly="0" labelOnly="1" outline="0" fieldPosition="0">
        <references count="2">
          <reference field="0" count="1" selected="0">
            <x v="6"/>
          </reference>
          <reference field="1" count="1">
            <x v="16"/>
          </reference>
        </references>
      </pivotArea>
    </format>
    <format dxfId="442">
      <pivotArea dataOnly="0" labelOnly="1" outline="0" fieldPosition="0">
        <references count="2">
          <reference field="0" count="1" selected="0">
            <x v="7"/>
          </reference>
          <reference field="1" count="1">
            <x v="10"/>
          </reference>
        </references>
      </pivotArea>
    </format>
    <format dxfId="441">
      <pivotArea dataOnly="0" labelOnly="1" outline="0" fieldPosition="0">
        <references count="2">
          <reference field="0" count="1" selected="0">
            <x v="8"/>
          </reference>
          <reference field="1" count="1">
            <x v="9"/>
          </reference>
        </references>
      </pivotArea>
    </format>
    <format dxfId="440">
      <pivotArea dataOnly="0" labelOnly="1" outline="0" fieldPosition="0">
        <references count="2">
          <reference field="0" count="1" selected="0">
            <x v="9"/>
          </reference>
          <reference field="1" count="1">
            <x v="1"/>
          </reference>
        </references>
      </pivotArea>
    </format>
    <format dxfId="439">
      <pivotArea dataOnly="0" labelOnly="1" outline="0" fieldPosition="0">
        <references count="2">
          <reference field="0" count="1" selected="0">
            <x v="10"/>
          </reference>
          <reference field="1" count="1">
            <x v="1"/>
          </reference>
        </references>
      </pivotArea>
    </format>
    <format dxfId="438">
      <pivotArea dataOnly="0" labelOnly="1" outline="0" fieldPosition="0">
        <references count="2">
          <reference field="0" count="1" selected="0">
            <x v="11"/>
          </reference>
          <reference field="1" count="1">
            <x v="31"/>
          </reference>
        </references>
      </pivotArea>
    </format>
    <format dxfId="437">
      <pivotArea dataOnly="0" labelOnly="1" outline="0" fieldPosition="0">
        <references count="2">
          <reference field="0" count="1" selected="0">
            <x v="12"/>
          </reference>
          <reference field="1" count="1">
            <x v="3"/>
          </reference>
        </references>
      </pivotArea>
    </format>
    <format dxfId="436">
      <pivotArea dataOnly="0" labelOnly="1" outline="0" fieldPosition="0">
        <references count="2">
          <reference field="0" count="1" selected="0">
            <x v="13"/>
          </reference>
          <reference field="1" count="1">
            <x v="18"/>
          </reference>
        </references>
      </pivotArea>
    </format>
    <format dxfId="435">
      <pivotArea dataOnly="0" labelOnly="1" outline="0" fieldPosition="0">
        <references count="2">
          <reference field="0" count="1" selected="0">
            <x v="14"/>
          </reference>
          <reference field="1" count="1">
            <x v="8"/>
          </reference>
        </references>
      </pivotArea>
    </format>
    <format dxfId="434">
      <pivotArea dataOnly="0" labelOnly="1" outline="0" fieldPosition="0">
        <references count="2">
          <reference field="0" count="1" selected="0">
            <x v="15"/>
          </reference>
          <reference field="1" count="1">
            <x v="14"/>
          </reference>
        </references>
      </pivotArea>
    </format>
    <format dxfId="433">
      <pivotArea dataOnly="0" labelOnly="1" outline="0" fieldPosition="0">
        <references count="2">
          <reference field="0" count="1" selected="0">
            <x v="16"/>
          </reference>
          <reference field="1" count="1">
            <x v="35"/>
          </reference>
        </references>
      </pivotArea>
    </format>
    <format dxfId="432">
      <pivotArea dataOnly="0" labelOnly="1" outline="0" fieldPosition="0">
        <references count="2">
          <reference field="0" count="1" selected="0">
            <x v="17"/>
          </reference>
          <reference field="1" count="1">
            <x v="15"/>
          </reference>
        </references>
      </pivotArea>
    </format>
    <format dxfId="431">
      <pivotArea dataOnly="0" labelOnly="1" outline="0" fieldPosition="0">
        <references count="2">
          <reference field="0" count="1" selected="0">
            <x v="18"/>
          </reference>
          <reference field="1" count="1">
            <x v="33"/>
          </reference>
        </references>
      </pivotArea>
    </format>
    <format dxfId="430">
      <pivotArea dataOnly="0" labelOnly="1" outline="0" fieldPosition="0">
        <references count="2">
          <reference field="0" count="1" selected="0">
            <x v="19"/>
          </reference>
          <reference field="1" count="1">
            <x v="38"/>
          </reference>
        </references>
      </pivotArea>
    </format>
    <format dxfId="429">
      <pivotArea dataOnly="0" labelOnly="1" outline="0" fieldPosition="0">
        <references count="2">
          <reference field="0" count="1" selected="0">
            <x v="20"/>
          </reference>
          <reference field="1" count="1">
            <x v="38"/>
          </reference>
        </references>
      </pivotArea>
    </format>
    <format dxfId="428">
      <pivotArea dataOnly="0" labelOnly="1" outline="0" fieldPosition="0">
        <references count="2">
          <reference field="0" count="1" selected="0">
            <x v="21"/>
          </reference>
          <reference field="1" count="1">
            <x v="2"/>
          </reference>
        </references>
      </pivotArea>
    </format>
    <format dxfId="427">
      <pivotArea dataOnly="0" labelOnly="1" outline="0" fieldPosition="0">
        <references count="2">
          <reference field="0" count="1" selected="0">
            <x v="22"/>
          </reference>
          <reference field="1" count="1">
            <x v="11"/>
          </reference>
        </references>
      </pivotArea>
    </format>
    <format dxfId="426">
      <pivotArea dataOnly="0" labelOnly="1" outline="0" fieldPosition="0">
        <references count="2">
          <reference field="0" count="1" selected="0">
            <x v="23"/>
          </reference>
          <reference field="1" count="1">
            <x v="37"/>
          </reference>
        </references>
      </pivotArea>
    </format>
    <format dxfId="425">
      <pivotArea dataOnly="0" labelOnly="1" outline="0" fieldPosition="0">
        <references count="2">
          <reference field="0" count="1" selected="0">
            <x v="24"/>
          </reference>
          <reference field="1" count="1">
            <x v="28"/>
          </reference>
        </references>
      </pivotArea>
    </format>
    <format dxfId="424">
      <pivotArea dataOnly="0" labelOnly="1" outline="0" fieldPosition="0">
        <references count="2">
          <reference field="0" count="1" selected="0">
            <x v="25"/>
          </reference>
          <reference field="1" count="1">
            <x v="28"/>
          </reference>
        </references>
      </pivotArea>
    </format>
    <format dxfId="423">
      <pivotArea dataOnly="0" labelOnly="1" outline="0" fieldPosition="0">
        <references count="2">
          <reference field="0" count="1" selected="0">
            <x v="26"/>
          </reference>
          <reference field="1" count="1">
            <x v="28"/>
          </reference>
        </references>
      </pivotArea>
    </format>
    <format dxfId="422">
      <pivotArea dataOnly="0" labelOnly="1" outline="0" fieldPosition="0">
        <references count="2">
          <reference field="0" count="1" selected="0">
            <x v="27"/>
          </reference>
          <reference field="1" count="1">
            <x v="28"/>
          </reference>
        </references>
      </pivotArea>
    </format>
    <format dxfId="421">
      <pivotArea dataOnly="0" labelOnly="1" outline="0" fieldPosition="0">
        <references count="2">
          <reference field="0" count="1" selected="0">
            <x v="28"/>
          </reference>
          <reference field="1" count="1">
            <x v="29"/>
          </reference>
        </references>
      </pivotArea>
    </format>
    <format dxfId="420">
      <pivotArea dataOnly="0" labelOnly="1" outline="0" fieldPosition="0">
        <references count="2">
          <reference field="0" count="1" selected="0">
            <x v="29"/>
          </reference>
          <reference field="1" count="1">
            <x v="5"/>
          </reference>
        </references>
      </pivotArea>
    </format>
    <format dxfId="419">
      <pivotArea dataOnly="0" labelOnly="1" outline="0" fieldPosition="0">
        <references count="2">
          <reference field="0" count="1" selected="0">
            <x v="30"/>
          </reference>
          <reference field="1" count="1">
            <x v="23"/>
          </reference>
        </references>
      </pivotArea>
    </format>
    <format dxfId="418">
      <pivotArea dataOnly="0" labelOnly="1" outline="0" fieldPosition="0">
        <references count="2">
          <reference field="0" count="1" selected="0">
            <x v="31"/>
          </reference>
          <reference field="1" count="1">
            <x v="24"/>
          </reference>
        </references>
      </pivotArea>
    </format>
    <format dxfId="417">
      <pivotArea dataOnly="0" labelOnly="1" outline="0" fieldPosition="0">
        <references count="2">
          <reference field="0" count="1" selected="0">
            <x v="32"/>
          </reference>
          <reference field="1" count="1">
            <x v="7"/>
          </reference>
        </references>
      </pivotArea>
    </format>
    <format dxfId="416">
      <pivotArea dataOnly="0" labelOnly="1" outline="0" fieldPosition="0">
        <references count="2">
          <reference field="0" count="1" selected="0">
            <x v="33"/>
          </reference>
          <reference field="1" count="1">
            <x v="26"/>
          </reference>
        </references>
      </pivotArea>
    </format>
    <format dxfId="415">
      <pivotArea dataOnly="0" labelOnly="1" outline="0" fieldPosition="0">
        <references count="2">
          <reference field="0" count="1" selected="0">
            <x v="34"/>
          </reference>
          <reference field="1" count="1">
            <x v="39"/>
          </reference>
        </references>
      </pivotArea>
    </format>
    <format dxfId="414">
      <pivotArea dataOnly="0" labelOnly="1" outline="0" fieldPosition="0">
        <references count="2">
          <reference field="0" count="1" selected="0">
            <x v="35"/>
          </reference>
          <reference field="1" count="1">
            <x v="27"/>
          </reference>
        </references>
      </pivotArea>
    </format>
    <format dxfId="413">
      <pivotArea dataOnly="0" labelOnly="1" outline="0" fieldPosition="0">
        <references count="2">
          <reference field="0" count="1" selected="0">
            <x v="36"/>
          </reference>
          <reference field="1" count="1">
            <x v="41"/>
          </reference>
        </references>
      </pivotArea>
    </format>
    <format dxfId="412">
      <pivotArea dataOnly="0" labelOnly="1" outline="0" fieldPosition="0">
        <references count="2">
          <reference field="0" count="1" selected="0">
            <x v="37"/>
          </reference>
          <reference field="1" count="1">
            <x v="25"/>
          </reference>
        </references>
      </pivotArea>
    </format>
    <format dxfId="411">
      <pivotArea dataOnly="0" labelOnly="1" outline="0" fieldPosition="0">
        <references count="2">
          <reference field="0" count="1" selected="0">
            <x v="38"/>
          </reference>
          <reference field="1" count="1">
            <x v="25"/>
          </reference>
        </references>
      </pivotArea>
    </format>
    <format dxfId="410">
      <pivotArea dataOnly="0" labelOnly="1" outline="0" fieldPosition="0">
        <references count="2">
          <reference field="0" count="1" selected="0">
            <x v="39"/>
          </reference>
          <reference field="1" count="1">
            <x v="40"/>
          </reference>
        </references>
      </pivotArea>
    </format>
    <format dxfId="409">
      <pivotArea dataOnly="0" labelOnly="1" outline="0" fieldPosition="0">
        <references count="2">
          <reference field="0" count="1" selected="0">
            <x v="40"/>
          </reference>
          <reference field="1" count="1">
            <x v="32"/>
          </reference>
        </references>
      </pivotArea>
    </format>
    <format dxfId="408">
      <pivotArea dataOnly="0" labelOnly="1" outline="0" fieldPosition="0">
        <references count="2">
          <reference field="0" count="1" selected="0">
            <x v="41"/>
          </reference>
          <reference field="1" count="1">
            <x v="12"/>
          </reference>
        </references>
      </pivotArea>
    </format>
    <format dxfId="407">
      <pivotArea dataOnly="0" labelOnly="1" outline="0" fieldPosition="0">
        <references count="2">
          <reference field="0" count="1" selected="0">
            <x v="42"/>
          </reference>
          <reference field="1" count="1">
            <x v="13"/>
          </reference>
        </references>
      </pivotArea>
    </format>
    <format dxfId="406">
      <pivotArea dataOnly="0" labelOnly="1" outline="0" fieldPosition="0">
        <references count="2">
          <reference field="0" count="1" selected="0">
            <x v="43"/>
          </reference>
          <reference field="1" count="1">
            <x v="19"/>
          </reference>
        </references>
      </pivotArea>
    </format>
    <format dxfId="405">
      <pivotArea dataOnly="0" labelOnly="1" outline="0" fieldPosition="0">
        <references count="2">
          <reference field="0" count="1" selected="0">
            <x v="44"/>
          </reference>
          <reference field="1" count="1">
            <x v="17"/>
          </reference>
        </references>
      </pivotArea>
    </format>
    <format dxfId="404">
      <pivotArea dataOnly="0" labelOnly="1" outline="0" fieldPosition="0">
        <references count="2">
          <reference field="0" count="1" selected="0">
            <x v="45"/>
          </reference>
          <reference field="1" count="1">
            <x v="34"/>
          </reference>
        </references>
      </pivotArea>
    </format>
    <format dxfId="403">
      <pivotArea dataOnly="0" labelOnly="1" outline="0" fieldPosition="0">
        <references count="2">
          <reference field="0" count="1" selected="0">
            <x v="46"/>
          </reference>
          <reference field="1" count="1">
            <x v="21"/>
          </reference>
        </references>
      </pivotArea>
    </format>
    <format dxfId="402">
      <pivotArea dataOnly="0" labelOnly="1" outline="0" fieldPosition="0">
        <references count="2">
          <reference field="0" count="1" selected="0">
            <x v="47"/>
          </reference>
          <reference field="1" count="1">
            <x v="22"/>
          </reference>
        </references>
      </pivotArea>
    </format>
    <format dxfId="401">
      <pivotArea dataOnly="0" labelOnly="1" outline="0" fieldPosition="0">
        <references count="2">
          <reference field="0" count="1" selected="0">
            <x v="48"/>
          </reference>
          <reference field="1" count="1">
            <x v="6"/>
          </reference>
        </references>
      </pivotArea>
    </format>
    <format dxfId="400">
      <pivotArea dataOnly="0" labelOnly="1" outline="0" fieldPosition="0">
        <references count="2">
          <reference field="0" count="1" selected="0">
            <x v="49"/>
          </reference>
          <reference field="1" count="1">
            <x v="21"/>
          </reference>
        </references>
      </pivotArea>
    </format>
    <format dxfId="399">
      <pivotArea dataOnly="0" labelOnly="1" outline="0" fieldPosition="0">
        <references count="2">
          <reference field="0" count="1" selected="0">
            <x v="3"/>
          </reference>
          <reference field="1" count="1">
            <x v="42"/>
          </reference>
        </references>
      </pivotArea>
    </format>
    <format dxfId="398">
      <pivotArea dataOnly="0" labelOnly="1" outline="0" fieldPosition="0">
        <references count="1">
          <reference field="1" count="0"/>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B1:X77"/>
  <sheetViews>
    <sheetView topLeftCell="A58" zoomScaleNormal="100" workbookViewId="0">
      <selection activeCell="C15" sqref="C15"/>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6" hidden="1" customWidth="1"/>
    <col min="9" max="9" width="15.5703125" style="46" hidden="1" customWidth="1"/>
    <col min="10" max="10" width="19" style="46" hidden="1" customWidth="1"/>
    <col min="11" max="12" width="9.140625" hidden="1" customWidth="1"/>
    <col min="13" max="13" width="3.85546875" hidden="1" customWidth="1"/>
    <col min="14" max="14" width="9.140625" style="42"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5" t="s">
        <v>34</v>
      </c>
      <c r="C2" s="76"/>
      <c r="D2" s="77"/>
    </row>
    <row r="3" spans="2:22" ht="15.75" thickBot="1" x14ac:dyDescent="0.3"/>
    <row r="4" spans="2:22" ht="39" customHeight="1" x14ac:dyDescent="0.25">
      <c r="B4" s="84" t="s">
        <v>83</v>
      </c>
      <c r="C4" s="85"/>
      <c r="D4" s="86"/>
    </row>
    <row r="5" spans="2:22" ht="52.5" customHeight="1" thickBot="1" x14ac:dyDescent="0.3">
      <c r="B5" s="78" t="s">
        <v>33</v>
      </c>
      <c r="C5" s="79"/>
      <c r="D5" s="80"/>
    </row>
    <row r="6" spans="2:22" ht="36.75" customHeight="1" thickBot="1" x14ac:dyDescent="0.3">
      <c r="B6" s="78" t="s">
        <v>118</v>
      </c>
      <c r="C6" s="79"/>
      <c r="D6" s="80"/>
      <c r="F6" s="67" t="s">
        <v>206</v>
      </c>
      <c r="G6" s="46"/>
    </row>
    <row r="7" spans="2:22" ht="3.75" customHeight="1" thickBot="1" x14ac:dyDescent="0.3">
      <c r="B7" s="59"/>
      <c r="C7" s="60"/>
      <c r="D7" s="61"/>
      <c r="G7" s="46"/>
    </row>
    <row r="8" spans="2:22" ht="46.5" customHeight="1" thickBot="1" x14ac:dyDescent="0.3">
      <c r="B8" s="81" t="s">
        <v>35</v>
      </c>
      <c r="C8" s="82"/>
      <c r="D8" s="83"/>
      <c r="F8" s="67" t="s">
        <v>207</v>
      </c>
      <c r="G8" s="46"/>
    </row>
    <row r="10" spans="2:22" s="3" customFormat="1" ht="16.5" thickBot="1" x14ac:dyDescent="0.3">
      <c r="H10" s="45"/>
      <c r="I10" s="45"/>
      <c r="J10" s="45"/>
      <c r="N10" s="43"/>
    </row>
    <row r="11" spans="2:22" s="3" customFormat="1" ht="54.75" customHeight="1" thickBot="1" x14ac:dyDescent="0.3">
      <c r="B11" s="36" t="s">
        <v>0</v>
      </c>
      <c r="C11" s="1" t="s">
        <v>82</v>
      </c>
      <c r="D11" s="2" t="s">
        <v>107</v>
      </c>
      <c r="E11" s="2" t="s">
        <v>108</v>
      </c>
      <c r="F11" s="53" t="s">
        <v>173</v>
      </c>
      <c r="G11" s="6" t="s">
        <v>1</v>
      </c>
      <c r="H11" s="45" t="s">
        <v>115</v>
      </c>
      <c r="I11" s="45" t="s">
        <v>116</v>
      </c>
      <c r="J11" s="45" t="s">
        <v>117</v>
      </c>
      <c r="M11" s="43"/>
      <c r="O11" s="45" t="s">
        <v>145</v>
      </c>
      <c r="P11" s="45" t="s">
        <v>147</v>
      </c>
      <c r="Q11" s="45" t="s">
        <v>149</v>
      </c>
      <c r="R11" s="45" t="s">
        <v>146</v>
      </c>
      <c r="S11" s="45" t="s">
        <v>148</v>
      </c>
      <c r="U11" s="3" t="s">
        <v>174</v>
      </c>
      <c r="V11" s="3" t="s">
        <v>175</v>
      </c>
    </row>
    <row r="12" spans="2:22" s="3" customFormat="1" ht="20.100000000000001" customHeight="1" thickBot="1" x14ac:dyDescent="0.3">
      <c r="B12" s="56">
        <f>IF(OR(C12="Nuova scheda",C12=""),"",T12)</f>
        <v>1</v>
      </c>
      <c r="C12" s="21" t="str">
        <f>'1'!A3</f>
        <v>Concorso per l'assunzione di personale</v>
      </c>
      <c r="D12" s="4" t="str">
        <f>'1'!F2</f>
        <v>SI</v>
      </c>
      <c r="E12" s="4" t="str">
        <f>IF(D12="SI",IF('1'!$B$44="Presenti campi non compilati","Errore","OK"),"-")</f>
        <v>OK</v>
      </c>
      <c r="F12" s="54" t="str">
        <f>IF(D12="SI",IF('1'!$A$47&lt;&gt;"","SI","NO"),"-")</f>
        <v>SI</v>
      </c>
      <c r="G12" s="3" t="str">
        <f>IF(OR(C12="Nuova scheda",C12=""),"",M12&amp;" - "&amp;C12)</f>
        <v>01 - Concorso per l'assunzione di personale</v>
      </c>
      <c r="H12" s="49">
        <f>IF(AND(D12="SI",E12="OK"),'1'!$B$24,"Processo non sottoposto a mappatura e valutazione del rischio")</f>
        <v>2.5</v>
      </c>
      <c r="I12" s="49">
        <f>IF(AND(D12="SI",E12="OK"),'1'!$B$40,"")</f>
        <v>1.5</v>
      </c>
      <c r="J12" s="49">
        <f>IF(AND(D12="SI",E12="OK"),'1'!$B$44,"")</f>
        <v>3.75</v>
      </c>
      <c r="L12" s="3">
        <v>1</v>
      </c>
      <c r="M12" s="43" t="str">
        <f>TEXT(L12,"00")</f>
        <v>01</v>
      </c>
      <c r="O12" s="45">
        <f t="shared" ref="O12:O28" si="0">IF(AND(D12="SI",E12="OK"),IF(AND(J12&gt;0,J12&lt;=1),G12,),)</f>
        <v>0</v>
      </c>
      <c r="P12" s="45" t="str">
        <f t="shared" ref="P12:P28" si="1">IF(AND(D12="SI",E12="OK"),IF(AND(J12&gt;1,J12&lt;=4),G12,),)</f>
        <v>01 - Concorso per l'assunzione di personale</v>
      </c>
      <c r="Q12" s="45">
        <f t="shared" ref="Q12:Q28" si="2">IF(AND(D12="SI",E12="OK"),IF(AND(J12&gt;4,J12&lt;=9),G12,),)</f>
        <v>0</v>
      </c>
      <c r="R12" s="45">
        <f t="shared" ref="R12:R28" si="3">IF(AND(D12="SI",E12="OK"),IF(AND(J12&gt;9,J12&lt;=16),G12,),)</f>
        <v>0</v>
      </c>
      <c r="S12" s="45">
        <f t="shared" ref="S12:S28"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6">
        <f t="shared" ref="B13:B39" si="5">IF(OR(C13="Nuova scheda",C13=""),"",T13)</f>
        <v>2</v>
      </c>
      <c r="C13" s="21" t="str">
        <f>'2'!A3</f>
        <v xml:space="preserve">Concorso per la progressione in carriera del personale </v>
      </c>
      <c r="D13" s="4" t="str">
        <f>'2'!F2</f>
        <v>SI</v>
      </c>
      <c r="E13" s="4" t="str">
        <f>IF(D13="SI",IF('2'!$B$44="Presenti campi non compilati","Errore","OK"),"-")</f>
        <v>OK</v>
      </c>
      <c r="F13" s="54" t="str">
        <f>IF(D13="SI",IF('2'!$A$47&lt;&gt;"","SI","NO"),"-")</f>
        <v>SI</v>
      </c>
      <c r="G13" s="3" t="str">
        <f t="shared" ref="G13:G39" si="6">IF(OR(C13="Nuova scheda",C13=""),"",M13&amp;" - "&amp;C13)</f>
        <v xml:space="preserve">02 - Concorso per la progressione in carriera del personale </v>
      </c>
      <c r="H13" s="49">
        <f>IF(AND(D13="SI",E13="OK"),'2'!$B$24,"Processo non sottoposto a mappatura e valutazione del rischio")</f>
        <v>2</v>
      </c>
      <c r="I13" s="49">
        <f>IF(AND(D13="SI",E13="OK"),'2'!$B$40,"")</f>
        <v>1.25</v>
      </c>
      <c r="J13" s="49">
        <f>IF(AND(D13="SI",E13="OK"),'2'!$B$44,"")</f>
        <v>2.5</v>
      </c>
      <c r="L13" s="3">
        <v>2</v>
      </c>
      <c r="M13" s="43" t="str">
        <f t="shared" ref="M13:M39" si="7">IF(L13&lt;&gt;0,TEXT(L13,"00"),"")</f>
        <v>02</v>
      </c>
      <c r="O13" s="45">
        <f t="shared" si="0"/>
        <v>0</v>
      </c>
      <c r="P13" s="45" t="str">
        <f t="shared" si="1"/>
        <v xml:space="preserve">02 - Concorso per la progressione in carriera del personale </v>
      </c>
      <c r="Q13" s="45">
        <f t="shared" si="2"/>
        <v>0</v>
      </c>
      <c r="R13" s="45">
        <f t="shared" si="3"/>
        <v>0</v>
      </c>
      <c r="S13" s="45">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6">
        <f t="shared" si="5"/>
        <v>3</v>
      </c>
      <c r="C14" s="21" t="str">
        <f>'3'!A3</f>
        <v xml:space="preserve">Selezione per l'affidamento di un incarico professionale </v>
      </c>
      <c r="D14" s="4" t="str">
        <f>'3'!F2</f>
        <v>SI</v>
      </c>
      <c r="E14" s="4" t="str">
        <f>IF(D14="SI",IF('3'!$B$44="Presenti campi non compilati","Errore","OK"),"-")</f>
        <v>OK</v>
      </c>
      <c r="F14" s="54" t="str">
        <f>IF(D14="SI",IF('3'!$A$47&lt;&gt;"","SI","NO"),"-")</f>
        <v>SI</v>
      </c>
      <c r="G14" s="3" t="str">
        <f t="shared" si="6"/>
        <v xml:space="preserve">03 - Selezione per l'affidamento di un incarico professionale </v>
      </c>
      <c r="H14" s="49">
        <f>IF(AND(D14="SI",E14="OK"),'3'!$B$24,"Processo non sottoposto a mappatura e valutazione del rischio")</f>
        <v>3.5</v>
      </c>
      <c r="I14" s="49">
        <f>IF(AND(D14="SI",E14="OK"),'3'!$B$40,"")</f>
        <v>1.5</v>
      </c>
      <c r="J14" s="49">
        <f>IF(AND(D14="SI",E14="OK"),'3'!$B$44,"")</f>
        <v>5.25</v>
      </c>
      <c r="L14" s="3">
        <v>3</v>
      </c>
      <c r="M14" s="43" t="str">
        <f t="shared" si="7"/>
        <v>03</v>
      </c>
      <c r="O14" s="45">
        <f t="shared" si="0"/>
        <v>0</v>
      </c>
      <c r="P14" s="45">
        <f t="shared" si="1"/>
        <v>0</v>
      </c>
      <c r="Q14" s="45" t="str">
        <f t="shared" si="2"/>
        <v xml:space="preserve">03 - Selezione per l'affidamento di un incarico professionale </v>
      </c>
      <c r="R14" s="45">
        <f t="shared" si="3"/>
        <v>0</v>
      </c>
      <c r="S14" s="45">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6">
        <f t="shared" si="5"/>
        <v>5</v>
      </c>
      <c r="C15" s="21" t="str">
        <f>'5'!A3</f>
        <v>Affidamento diretto di lavori, servizi o forniture</v>
      </c>
      <c r="D15" s="4" t="str">
        <f>'5'!F2</f>
        <v>SI</v>
      </c>
      <c r="E15" s="4" t="str">
        <f>IF(D15="SI",IF('5'!$B$44="Presenti campi non compilati","Errore","OK"),"-")</f>
        <v>OK</v>
      </c>
      <c r="F15" s="54" t="str">
        <f>IF(D15="SI",IF('5'!$A$47&lt;&gt;"","SI","NO"),"-")</f>
        <v>SI</v>
      </c>
      <c r="G15" s="3" t="str">
        <f t="shared" si="6"/>
        <v>05 - Affidamento diretto di lavori, servizi o forniture</v>
      </c>
      <c r="H15" s="49">
        <f>IF(AND(D15="SI",E15="OK"),'5'!$B$24,"Processo non sottoposto a mappatura e valutazione del rischio")</f>
        <v>2.8333333333333335</v>
      </c>
      <c r="I15" s="49">
        <f>IF(AND(D15="SI",E15="OK"),'5'!$B$40,"")</f>
        <v>1.5</v>
      </c>
      <c r="J15" s="49">
        <f>IF(AND(D15="SI",E15="OK"),'5'!$B$44,"")</f>
        <v>4.25</v>
      </c>
      <c r="L15" s="3">
        <v>5</v>
      </c>
      <c r="M15" s="43" t="str">
        <f t="shared" si="7"/>
        <v>05</v>
      </c>
      <c r="O15" s="45">
        <f t="shared" si="0"/>
        <v>0</v>
      </c>
      <c r="P15" s="45">
        <f t="shared" si="1"/>
        <v>0</v>
      </c>
      <c r="Q15" s="45" t="str">
        <f t="shared" si="2"/>
        <v>05 - Affidamento diretto di lavori, servizi o forniture</v>
      </c>
      <c r="R15" s="45">
        <f t="shared" si="3"/>
        <v>0</v>
      </c>
      <c r="S15" s="45">
        <f t="shared" si="4"/>
        <v>0</v>
      </c>
      <c r="T15" s="3">
        <v>5</v>
      </c>
      <c r="U15" t="str">
        <f>IF(AND(D15="SI",E15="OK",'5'!$A$47&lt;&gt;""),M15&amp;" - "&amp;C15,"")</f>
        <v>05 - Affidamento diretto di lavori, servizi o forniture</v>
      </c>
      <c r="V15" s="3" t="str">
        <f>IF(AND(U15&lt;&gt;"",'5'!$A$47&lt;&gt;""),'5'!$A$47,"")</f>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responsabili delle varie fasi, richiamando preventivamente tutti i soggetti all'applicazione ferrea delle norme esistenti a tutela della concorrenza, dell'economicità delle procedure, del principio di rotazione, prima ancora che della corruzione, che spesso si concretizza proprio in provvedimenti antieconomici per la nostra amministrazione.</v>
      </c>
    </row>
    <row r="16" spans="2:22" s="3" customFormat="1" ht="30" customHeight="1" thickBot="1" x14ac:dyDescent="0.3">
      <c r="B16" s="56">
        <f t="shared" si="5"/>
        <v>8</v>
      </c>
      <c r="C16" s="21" t="str">
        <f>'8'!A3</f>
        <v xml:space="preserve">Concessione di sovvenzioni, contributi, sussidi, ausili finanziari, nonché attribuzione di vantaggi economici di qualunque genere </v>
      </c>
      <c r="D16" s="4" t="str">
        <f>'8'!F2</f>
        <v>SI</v>
      </c>
      <c r="E16" s="4" t="str">
        <f>IF(D16="SI",IF('8'!$B$44="Presenti campi non compilati","Errore","OK"),"-")</f>
        <v>OK</v>
      </c>
      <c r="F16" s="54" t="str">
        <f>IF(D16="SI",IF('8'!$A$47&lt;&gt;"","SI","NO"),"-")</f>
        <v>SI</v>
      </c>
      <c r="G16" s="3" t="str">
        <f t="shared" si="6"/>
        <v xml:space="preserve">08 - Concessione di sovvenzioni, contributi, sussidi, ausili finanziari, nonché attribuzione di vantaggi economici di qualunque genere </v>
      </c>
      <c r="H16" s="49">
        <f>IF(AND(D16="SI",E16="OK"),'18'!$B$24,"Processo non sottoposto a mappatura e valutazione del rischio")</f>
        <v>1.8333333333333333</v>
      </c>
      <c r="I16" s="49">
        <f>IF(AND(D16="SI",E16="OK"),'8'!$B$40,"")</f>
        <v>1.5</v>
      </c>
      <c r="J16" s="49">
        <f>IF(AND(D16="SI",E16="OK"),'8'!$B$44,"")</f>
        <v>3.75</v>
      </c>
      <c r="L16" s="3">
        <v>8</v>
      </c>
      <c r="M16" s="43" t="str">
        <f t="shared" si="7"/>
        <v>08</v>
      </c>
      <c r="O16" s="45">
        <f t="shared" si="0"/>
        <v>0</v>
      </c>
      <c r="P16" s="45" t="str">
        <f t="shared" si="1"/>
        <v xml:space="preserve">08 - Concessione di sovvenzioni, contributi, sussidi, ausili finanziari, nonché attribuzione di vantaggi economici di qualunque genere </v>
      </c>
      <c r="Q16" s="45">
        <f t="shared" si="2"/>
        <v>0</v>
      </c>
      <c r="R16" s="45">
        <f t="shared" si="3"/>
        <v>0</v>
      </c>
      <c r="S16" s="45">
        <f t="shared" si="4"/>
        <v>0</v>
      </c>
      <c r="T16" s="3">
        <v>8</v>
      </c>
      <c r="U16" t="str">
        <f>IF(AND(D16="SI",E16="OK",'8'!$A$47&lt;&gt;""),M16&amp;" - "&amp;C16,"")</f>
        <v xml:space="preserve">08 - Concessione di sovvenzioni, contributi, sussidi, ausili finanziari, nonché attribuzione di vantaggi economici di qualunque genere </v>
      </c>
      <c r="V16" s="3" t="str">
        <f>IF(AND(U16&lt;&gt;"",'8'!$A$47&lt;&gt;""),'8'!$A$47,"")</f>
        <v>Il rischio corruttivo insito in questo processo e nelle varie fasi può essere abbattuto solo se si adottano criteri oggettivi di corresponsione dei benefici e con procedimenti che siano il più possibile rigidi, dove cioè non ci siano margini di discrezionalità. I processi dovranno essere avviati sulla base del regolamento del Comune o dell'Unione, in base al rispettivo ambitoi di applicazione, o  di un bando pubblico, si dovrà fornire una modulistica completa ed esauriente che riduca il più possibile il rischio di elusioni procedimentali, e, con le dovute cautele relative alla riservatezza dei dati personali, dovrà essere data la più ampia pubblicità possibile ai provvedimenti di liquidazione.</v>
      </c>
    </row>
    <row r="17" spans="2:22" s="3" customFormat="1" ht="20.100000000000001" customHeight="1" thickBot="1" x14ac:dyDescent="0.3">
      <c r="B17" s="56">
        <f t="shared" si="5"/>
        <v>12</v>
      </c>
      <c r="C17" s="21" t="str">
        <f>'12'!A3</f>
        <v>Gestione delle sanzioni per violazione del CDS</v>
      </c>
      <c r="D17" s="4" t="str">
        <f>'12'!F2</f>
        <v>SI</v>
      </c>
      <c r="E17" s="4" t="str">
        <f>IF(D17="SI",IF('12'!$B$44="Presenti campi non compilati","Errore","OK"),"-")</f>
        <v>OK</v>
      </c>
      <c r="F17" s="54" t="str">
        <f>IF(D17="SI",IF('12'!$A$47&lt;&gt;"","SI","NO"),"-")</f>
        <v>SI</v>
      </c>
      <c r="G17" s="3" t="str">
        <f t="shared" si="6"/>
        <v>12 - Gestione delle sanzioni per violazione del CDS</v>
      </c>
      <c r="H17" s="49">
        <f>IF(AND(D17="SI",E17="OK"),'12'!$B$24,"Processo non sottoposto a mappatura e valutazione del rischio")</f>
        <v>2.1666666666666665</v>
      </c>
      <c r="I17" s="49">
        <f>IF(AND(D17="SI",E17="OK"),'12'!$B$40,"")</f>
        <v>1.75</v>
      </c>
      <c r="J17" s="49">
        <f>IF(AND(D17="SI",E17="OK"),'12'!$B$44,"")</f>
        <v>3.7916666666666665</v>
      </c>
      <c r="L17" s="3">
        <v>12</v>
      </c>
      <c r="M17" s="43" t="str">
        <f t="shared" si="7"/>
        <v>12</v>
      </c>
      <c r="O17" s="45">
        <f t="shared" si="0"/>
        <v>0</v>
      </c>
      <c r="P17" s="45" t="str">
        <f t="shared" si="1"/>
        <v>12 - Gestione delle sanzioni per violazione del CDS</v>
      </c>
      <c r="Q17" s="45">
        <f t="shared" si="2"/>
        <v>0</v>
      </c>
      <c r="R17" s="45">
        <f t="shared" si="3"/>
        <v>0</v>
      </c>
      <c r="S17" s="45">
        <f t="shared" si="4"/>
        <v>0</v>
      </c>
      <c r="T17" s="3">
        <v>12</v>
      </c>
      <c r="U17" t="str">
        <f>IF(AND(D17="SI",E17="OK",'12'!$A$47&lt;&gt;""),M17&amp;" - "&amp;C17,"")</f>
        <v>12 - Gestione delle sanzioni per violazione del CDS</v>
      </c>
      <c r="V17" s="3" t="str">
        <f>IF(AND(U17&lt;&gt;"",'12'!$A$47&lt;&gt;""),'12'!$A$47,"")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18" spans="2:22" s="3" customFormat="1" ht="20.100000000000001" customHeight="1" thickBot="1" x14ac:dyDescent="0.3">
      <c r="B18" s="56">
        <f t="shared" si="5"/>
        <v>13</v>
      </c>
      <c r="C18" s="21" t="str">
        <f>'13'!A3</f>
        <v>Gestione ordinaria delle entrate di bilancio</v>
      </c>
      <c r="D18" s="4" t="str">
        <f>'13'!F2</f>
        <v>SI</v>
      </c>
      <c r="E18" s="4" t="str">
        <f>IF(D18="SI",IF('13'!$B$44="Presenti campi non compilati","Errore","OK"),"-")</f>
        <v>OK</v>
      </c>
      <c r="F18" s="54" t="str">
        <f>IF(D18="SI",IF('13'!$A$47&lt;&gt;"","SI","NO"),"-")</f>
        <v>SI</v>
      </c>
      <c r="G18" s="3" t="str">
        <f t="shared" si="6"/>
        <v>13 - Gestione ordinaria delle entrate di bilancio</v>
      </c>
      <c r="H18" s="49">
        <f>IF(AND(D18="SI",E18="OK"),'13'!$B$24,"Processo non sottoposto a mappatura e valutazione del rischio")</f>
        <v>2.1666666666666665</v>
      </c>
      <c r="I18" s="49">
        <f>IF(AND(D18="SI",E18="OK"),'13'!$B$40,"")</f>
        <v>1</v>
      </c>
      <c r="J18" s="49">
        <f>IF(AND(D18="SI",E18="OK"),'13'!$B$44,"")</f>
        <v>2.1666666666666665</v>
      </c>
      <c r="L18" s="3">
        <v>13</v>
      </c>
      <c r="M18" s="43" t="str">
        <f t="shared" si="7"/>
        <v>13</v>
      </c>
      <c r="O18" s="45">
        <f t="shared" si="0"/>
        <v>0</v>
      </c>
      <c r="P18" s="45" t="str">
        <f t="shared" si="1"/>
        <v>13 - Gestione ordinaria delle entrate di bilancio</v>
      </c>
      <c r="Q18" s="45">
        <f t="shared" si="2"/>
        <v>0</v>
      </c>
      <c r="R18" s="45">
        <f t="shared" si="3"/>
        <v>0</v>
      </c>
      <c r="S18" s="45">
        <f t="shared" si="4"/>
        <v>0</v>
      </c>
      <c r="T18" s="3">
        <v>13</v>
      </c>
      <c r="U18" t="str">
        <f>IF(AND(D18="SI",E18="OK",'13'!$A$47&lt;&gt;""),M18&amp;" - "&amp;C18,"")</f>
        <v>13 - Gestione ordinaria delle entrate di bilancio</v>
      </c>
      <c r="V18" s="3" t="str">
        <f>IF(AND(U18&lt;&gt;"",'13'!$A$47&lt;&gt;""),'13'!$A$47,"")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19" spans="2:22" s="3" customFormat="1" ht="20.100000000000001" customHeight="1" thickBot="1" x14ac:dyDescent="0.3">
      <c r="B19" s="56">
        <f t="shared" si="5"/>
        <v>14</v>
      </c>
      <c r="C19" s="21" t="str">
        <f>'14'!A3</f>
        <v>Gestione ordinaria delle spese di bilancio</v>
      </c>
      <c r="D19" s="4" t="str">
        <f>'14'!F2</f>
        <v>SI</v>
      </c>
      <c r="E19" s="4" t="str">
        <f>IF(D19="SI",IF('14'!$B$44="Presenti campi non compilati","Errore","OK"),"-")</f>
        <v>OK</v>
      </c>
      <c r="F19" s="54" t="str">
        <f>IF(D19="SI",IF('14'!$A$47&lt;&gt;"","SI","NO"),"-")</f>
        <v>SI</v>
      </c>
      <c r="G19" s="3" t="str">
        <f t="shared" si="6"/>
        <v>14 - Gestione ordinaria delle spese di bilancio</v>
      </c>
      <c r="H19" s="49">
        <f>IF(AND(D19="SI",E19="OK"),'14'!$B$24,"Processo non sottoposto a mappatura e valutazione del rischio")</f>
        <v>3.3333333333333335</v>
      </c>
      <c r="I19" s="49">
        <f>IF(AND(D19="SI",E19="OK"),'14'!$B$40,"")</f>
        <v>1</v>
      </c>
      <c r="J19" s="49">
        <f>IF(AND(D19="SI",E19="OK"),'14'!$B$44,"")</f>
        <v>3.3333333333333335</v>
      </c>
      <c r="L19" s="3">
        <v>14</v>
      </c>
      <c r="M19" s="43" t="str">
        <f t="shared" si="7"/>
        <v>14</v>
      </c>
      <c r="O19" s="45">
        <f t="shared" si="0"/>
        <v>0</v>
      </c>
      <c r="P19" s="45" t="str">
        <f t="shared" si="1"/>
        <v>14 - Gestione ordinaria delle spese di bilancio</v>
      </c>
      <c r="Q19" s="45">
        <f t="shared" si="2"/>
        <v>0</v>
      </c>
      <c r="R19" s="45">
        <f t="shared" si="3"/>
        <v>0</v>
      </c>
      <c r="S19" s="45">
        <f t="shared" si="4"/>
        <v>0</v>
      </c>
      <c r="T19" s="3">
        <v>14</v>
      </c>
      <c r="U19" t="str">
        <f>IF(AND(D19="SI",E19="OK",'14'!$A$47&lt;&gt;""),M19&amp;" - "&amp;C19,"")</f>
        <v>14 - Gestione ordinaria delle spese di bilancio</v>
      </c>
      <c r="V19" s="3" t="str">
        <f>IF(AND(U19&lt;&gt;"",'14'!$A$47&lt;&gt;""),'14'!$A$47,"")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0" spans="2:22" s="3" customFormat="1" ht="20.100000000000001" customHeight="1" thickBot="1" x14ac:dyDescent="0.3">
      <c r="B20" s="56">
        <f t="shared" si="5"/>
        <v>15</v>
      </c>
      <c r="C20" s="21" t="str">
        <f>'15'!A3</f>
        <v>Accertamenti e verifiche dei tributi locali</v>
      </c>
      <c r="D20" s="4" t="str">
        <f>'15'!F2</f>
        <v>SI</v>
      </c>
      <c r="E20" s="4" t="str">
        <f>IF(D20="SI",IF('15'!$B$44="Presenti campi non compilati","Errore","OK"),"-")</f>
        <v>OK</v>
      </c>
      <c r="F20" s="54" t="str">
        <f>IF(D20="SI",IF('15'!$A$47&lt;&gt;"","SI","NO"),"-")</f>
        <v>SI</v>
      </c>
      <c r="G20" s="3" t="str">
        <f t="shared" si="6"/>
        <v>15 - Accertamenti e verifiche dei tributi locali</v>
      </c>
      <c r="H20" s="49">
        <f>IF(AND(D20="SI",E20="OK"),'15'!$B$24,"Processo non sottoposto a mappatura e valutazione del rischio")</f>
        <v>3.1666666666666665</v>
      </c>
      <c r="I20" s="49">
        <f>IF(AND(D20="SI",E20="OK"),'15'!$B$40,"")</f>
        <v>1.25</v>
      </c>
      <c r="J20" s="49">
        <f>IF(AND(D20="SI",E20="OK"),'15'!$B$44,"")</f>
        <v>3.958333333333333</v>
      </c>
      <c r="L20" s="3">
        <v>15</v>
      </c>
      <c r="M20" s="43" t="str">
        <f t="shared" si="7"/>
        <v>15</v>
      </c>
      <c r="O20" s="45">
        <f t="shared" si="0"/>
        <v>0</v>
      </c>
      <c r="P20" s="45" t="str">
        <f t="shared" si="1"/>
        <v>15 - Accertamenti e verifiche dei tributi locali</v>
      </c>
      <c r="Q20" s="45">
        <f t="shared" si="2"/>
        <v>0</v>
      </c>
      <c r="R20" s="45">
        <f t="shared" si="3"/>
        <v>0</v>
      </c>
      <c r="S20" s="45">
        <f t="shared" si="4"/>
        <v>0</v>
      </c>
      <c r="T20" s="3">
        <v>15</v>
      </c>
      <c r="U20" t="str">
        <f>IF(AND(D20="SI",E20="OK",'15'!$A$47&lt;&gt;""),M20&amp;" - "&amp;C20,"")</f>
        <v>15 - Accertamenti e verifiche dei tributi locali</v>
      </c>
      <c r="V20" s="3" t="str">
        <f>IF(AND(U20&lt;&gt;"",'15'!$A$47&lt;&gt;""),'15'!$A$47,"")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ruolo/riscossione coattiva".</v>
      </c>
    </row>
    <row r="21" spans="2:22" s="3" customFormat="1" ht="20.100000000000001" customHeight="1" thickBot="1" x14ac:dyDescent="0.3">
      <c r="B21" s="56">
        <f t="shared" si="5"/>
        <v>16</v>
      </c>
      <c r="C21" s="37" t="str">
        <f>'16'!A3</f>
        <v>Accertamenti con adesione dei tributi locali</v>
      </c>
      <c r="D21" s="4" t="str">
        <f>'16'!F2</f>
        <v>SI</v>
      </c>
      <c r="E21" s="4" t="str">
        <f>IF(D21="SI",IF('16'!$B$44="Presenti campi non compilati","Errore","OK"),"-")</f>
        <v>OK</v>
      </c>
      <c r="F21" s="54" t="str">
        <f>IF(D21="SI",IF('16'!$A$47&lt;&gt;"","SI","NO"),"-")</f>
        <v>SI</v>
      </c>
      <c r="G21" s="3" t="str">
        <f t="shared" si="6"/>
        <v>16 - Accertamenti con adesione dei tributi locali</v>
      </c>
      <c r="H21" s="49">
        <f>IF(AND(D21="SI",E21="OK"),'16'!$B$24,"Processo non sottoposto a mappatura e valutazione del rischio")</f>
        <v>3.8333333333333335</v>
      </c>
      <c r="I21" s="49">
        <f>IF(AND(D21="SI",E21="OK"),'16'!$B$40,"")</f>
        <v>1.25</v>
      </c>
      <c r="J21" s="49">
        <f>IF(AND(D21="SI",E21="OK"),'16'!$B$44,"")</f>
        <v>4.791666666666667</v>
      </c>
      <c r="L21" s="3">
        <v>16</v>
      </c>
      <c r="M21" s="43" t="str">
        <f t="shared" si="7"/>
        <v>16</v>
      </c>
      <c r="O21" s="45">
        <f t="shared" si="0"/>
        <v>0</v>
      </c>
      <c r="P21" s="45">
        <f t="shared" si="1"/>
        <v>0</v>
      </c>
      <c r="Q21" s="45" t="str">
        <f t="shared" si="2"/>
        <v>16 - Accertamenti con adesione dei tributi locali</v>
      </c>
      <c r="R21" s="45">
        <f t="shared" si="3"/>
        <v>0</v>
      </c>
      <c r="S21" s="45">
        <f t="shared" si="4"/>
        <v>0</v>
      </c>
      <c r="T21" s="3">
        <v>16</v>
      </c>
      <c r="U21" t="str">
        <f>IF(AND(D21="SI",E21="OK",'16'!$A$47&lt;&gt;""),M21&amp;" - "&amp;C21,"")</f>
        <v>16 - Accertamenti con adesione dei tributi locali</v>
      </c>
      <c r="V21" s="3" t="str">
        <f>IF(AND(U21&lt;&gt;"",'16'!$A$47&lt;&gt;""),'16'!$A$47,"")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ruolo/riscossione coattiva", si dovrà anche prevedere un meccanismo di trasparenza nei provvedimenti che autorizzano dette riduzioni, con particolare riferimento alla parte motivazionale.</v>
      </c>
    </row>
    <row r="22" spans="2:22" s="3" customFormat="1" ht="20.100000000000001" customHeight="1" thickBot="1" x14ac:dyDescent="0.3">
      <c r="B22" s="56">
        <f t="shared" si="5"/>
        <v>18</v>
      </c>
      <c r="C22" s="21" t="str">
        <f>'18'!A3</f>
        <v>Incentivi economici al personale (produttività e retribuzioni di risultato)</v>
      </c>
      <c r="D22" s="4" t="str">
        <f>'18'!F2</f>
        <v>SI</v>
      </c>
      <c r="E22" s="4" t="str">
        <f>IF(D22="SI",IF('18'!$B$44="Presenti campi non compilati","Errore","OK"),"-")</f>
        <v>OK</v>
      </c>
      <c r="F22" s="54" t="str">
        <f>IF(D22="SI",IF('18'!$A$47&lt;&gt;"","SI","NO"),"-")</f>
        <v>SI</v>
      </c>
      <c r="G22" s="3" t="str">
        <f t="shared" si="6"/>
        <v>18 - Incentivi economici al personale (produttività e retribuzioni di risultato)</v>
      </c>
      <c r="H22" s="49">
        <f>IF(AND(D22="SI",E22="OK"),'18'!$B$24,"Processo non sottoposto a mappatura e valutazione del rischio")</f>
        <v>1.8333333333333333</v>
      </c>
      <c r="I22" s="49">
        <f>IF(AND(D22="SI",E22="OK"),'18'!$B$40,"")</f>
        <v>2.25</v>
      </c>
      <c r="J22" s="49">
        <f>IF(AND(D22="SI",E22="OK"),'18'!$B$44,"")</f>
        <v>4.125</v>
      </c>
      <c r="L22" s="3">
        <v>18</v>
      </c>
      <c r="M22" s="43" t="str">
        <f t="shared" si="7"/>
        <v>18</v>
      </c>
      <c r="O22" s="45">
        <f t="shared" si="0"/>
        <v>0</v>
      </c>
      <c r="P22" s="45">
        <f t="shared" si="1"/>
        <v>0</v>
      </c>
      <c r="Q22" s="45" t="str">
        <f t="shared" si="2"/>
        <v>18 - Incentivi economici al personale (produttività e retribuzioni di risultato)</v>
      </c>
      <c r="R22" s="45">
        <f t="shared" si="3"/>
        <v>0</v>
      </c>
      <c r="S22" s="45">
        <f t="shared" si="4"/>
        <v>0</v>
      </c>
      <c r="T22" s="3">
        <v>18</v>
      </c>
      <c r="U22" t="str">
        <f>IF(AND(D22="SI",E22="OK",'18'!$A$47&lt;&gt;""),M22&amp;" - "&amp;C22,"")</f>
        <v>18 - Incentivi economici al personale (produttività e retribuzioni di risultato)</v>
      </c>
      <c r="V22" s="3" t="str">
        <f>IF(AND(U22&lt;&gt;"",'18'!$A$47&lt;&gt;""),'18'!$A$47,"")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applicato il massimo della trasparenza possibile, anche con qualche inevitabile contraccolpo in tema di riservatezza dei dati personali.</v>
      </c>
    </row>
    <row r="23" spans="2:22" s="3" customFormat="1" ht="20.100000000000001" customHeight="1" thickBot="1" x14ac:dyDescent="0.3">
      <c r="B23" s="56">
        <f t="shared" si="5"/>
        <v>22</v>
      </c>
      <c r="C23" s="21" t="str">
        <f>'22'!A3</f>
        <v>Pratiche anagrafiche</v>
      </c>
      <c r="D23" s="4" t="str">
        <f>'22'!$F$2</f>
        <v>SI</v>
      </c>
      <c r="E23" s="4" t="str">
        <f>IF(D23="SI",IF('22'!$B$44="Presenti campi non compilati","Errore","OK"),"-")</f>
        <v>OK</v>
      </c>
      <c r="F23" s="54" t="str">
        <f>IF(D23="SI",IF('22'!$A$47&lt;&gt;"","SI","NO"),"-")</f>
        <v>SI</v>
      </c>
      <c r="G23" s="3" t="str">
        <f t="shared" si="6"/>
        <v>22 - Pratiche anagrafiche</v>
      </c>
      <c r="H23" s="49">
        <f>IF(AND(D23="SI",E23="OK"),'22'!$B$24,"Processo non sottoposto a mappatura e valutazione del rischio")</f>
        <v>2.1666666666666665</v>
      </c>
      <c r="I23" s="49">
        <f>IF(AND(D23="SI",E23="OK"),'22'!$B$40,"")</f>
        <v>1</v>
      </c>
      <c r="J23" s="49">
        <f>IF(AND(D23="SI",E23="OK"),'22'!$B$44,"")</f>
        <v>2.1666666666666665</v>
      </c>
      <c r="L23" s="3">
        <v>22</v>
      </c>
      <c r="M23" s="43" t="str">
        <f t="shared" si="7"/>
        <v>22</v>
      </c>
      <c r="O23" s="45">
        <f t="shared" si="0"/>
        <v>0</v>
      </c>
      <c r="P23" s="45" t="str">
        <f t="shared" si="1"/>
        <v>22 - Pratiche anagrafiche</v>
      </c>
      <c r="Q23" s="45">
        <f t="shared" si="2"/>
        <v>0</v>
      </c>
      <c r="R23" s="45">
        <f t="shared" si="3"/>
        <v>0</v>
      </c>
      <c r="S23" s="45">
        <f t="shared" si="4"/>
        <v>0</v>
      </c>
      <c r="T23" s="3">
        <v>22</v>
      </c>
      <c r="U23" t="str">
        <f>IF(AND(D23="SI",E23="OK",'22'!$A$47&lt;&gt;""),M23&amp;" - "&amp;C23,"")</f>
        <v>22 - Pratiche anagrafiche</v>
      </c>
      <c r="V23" s="3" t="str">
        <f>IF(AND(U23&lt;&gt;"",'22'!$A$47&lt;&gt;""),'22'!$A$47,"")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 ad accertamento eseguito dalla poliza municipale.</v>
      </c>
    </row>
    <row r="24" spans="2:22" s="3" customFormat="1" ht="20.100000000000001" customHeight="1" thickBot="1" x14ac:dyDescent="0.3">
      <c r="B24" s="56">
        <f t="shared" si="5"/>
        <v>23</v>
      </c>
      <c r="C24" s="21" t="str">
        <f>'23'!A3</f>
        <v>Documenti di identità</v>
      </c>
      <c r="D24" s="4" t="str">
        <f>'23'!$F$2</f>
        <v>SI</v>
      </c>
      <c r="E24" s="4" t="str">
        <f>IF(D24="SI",IF('23'!$B$44="Presenti campi non compilati","Errore","OK"),"-")</f>
        <v>OK</v>
      </c>
      <c r="F24" s="54" t="str">
        <f>IF(D24="SI",IF('23'!$A$47&lt;&gt;"","SI","NO"),"-")</f>
        <v>SI</v>
      </c>
      <c r="G24" s="3" t="str">
        <f t="shared" si="6"/>
        <v>23 - Documenti di identità</v>
      </c>
      <c r="H24" s="49">
        <f>IF(AND(D24="SI",E24="OK"),'23'!$B$24,"Processo non sottoposto a mappatura e valutazione del rischio")</f>
        <v>2</v>
      </c>
      <c r="I24" s="49">
        <f>IF(AND(D24="SI",E24="OK"),'23'!$B$40,"")</f>
        <v>1</v>
      </c>
      <c r="J24" s="49">
        <f>IF(AND(D24="SI",E24="OK"),'23'!$B$44,"")</f>
        <v>2</v>
      </c>
      <c r="L24" s="3">
        <v>23</v>
      </c>
      <c r="M24" s="43" t="str">
        <f t="shared" si="7"/>
        <v>23</v>
      </c>
      <c r="O24" s="45">
        <f t="shared" si="0"/>
        <v>0</v>
      </c>
      <c r="P24" s="45" t="str">
        <f t="shared" si="1"/>
        <v>23 - Documenti di identità</v>
      </c>
      <c r="Q24" s="45">
        <f t="shared" si="2"/>
        <v>0</v>
      </c>
      <c r="R24" s="45">
        <f t="shared" si="3"/>
        <v>0</v>
      </c>
      <c r="S24" s="45">
        <f t="shared" si="4"/>
        <v>0</v>
      </c>
      <c r="T24" s="3">
        <v>23</v>
      </c>
      <c r="U24" t="str">
        <f>IF(AND(D24="SI",E24="OK",'23'!$A$47&lt;&gt;""),M24&amp;" - "&amp;C24,"")</f>
        <v>23 - Documenti di identità</v>
      </c>
      <c r="V24" s="3" t="str">
        <f>IF(AND(U24&lt;&gt;"",'23'!$A$47&lt;&gt;""),'23'!$A$47,"")</f>
        <v>La carta d'identità viene in questo ente rilasciata solo mediante la procedura informatica e presupposto per il rilascio è la residenza anagrafica nel comune. Risulta complesso pertanto assegnare un'identità diversa dalla propria ai richiedenti. Inoltre, il rilascio immediato allo sportello, obbligatorio per tutti, evita ogni "tentazione corruttiva" per un rilascio veloce o preferenziale.</v>
      </c>
    </row>
    <row r="25" spans="2:22" s="3" customFormat="1" ht="20.100000000000001" customHeight="1" thickBot="1" x14ac:dyDescent="0.3">
      <c r="B25" s="56">
        <f t="shared" si="5"/>
        <v>29</v>
      </c>
      <c r="C25" s="21" t="str">
        <f>'29'!A3</f>
        <v>Raccolta e smaltimento rifiuti</v>
      </c>
      <c r="D25" s="4" t="str">
        <f>'29'!$F$2</f>
        <v>SI</v>
      </c>
      <c r="E25" s="4" t="str">
        <f>IF(D25="SI",IF('29'!$B$44="Presenti campi non compilati","Errore","OK"),"-")</f>
        <v>OK</v>
      </c>
      <c r="F25" s="54" t="str">
        <f>IF(D25="SI",IF('29'!$A$47&lt;&gt;"","SI","NO"),"-")</f>
        <v>SI</v>
      </c>
      <c r="G25" s="3" t="str">
        <f t="shared" si="6"/>
        <v>29 - Raccolta e smaltimento rifiuti</v>
      </c>
      <c r="H25" s="49">
        <f>IF(AND(D25="SI",E25="OK"),'29'!$B$24,"Processo non sottoposto a mappatura e valutazione del rischio")</f>
        <v>3.6666666666666665</v>
      </c>
      <c r="I25" s="49">
        <f>IF(AND(D25="SI",E25="OK"),'29'!$B$40,"")</f>
        <v>1.25</v>
      </c>
      <c r="J25" s="49">
        <f>IF(AND(D25="SI",E25="OK"),'29'!$B$44,"")</f>
        <v>4.583333333333333</v>
      </c>
      <c r="L25" s="3">
        <v>29</v>
      </c>
      <c r="M25" s="43" t="str">
        <f t="shared" si="7"/>
        <v>29</v>
      </c>
      <c r="O25" s="45">
        <f t="shared" si="0"/>
        <v>0</v>
      </c>
      <c r="P25" s="45">
        <f t="shared" si="1"/>
        <v>0</v>
      </c>
      <c r="Q25" s="45" t="str">
        <f t="shared" si="2"/>
        <v>29 - Raccolta e smaltimento rifiuti</v>
      </c>
      <c r="R25" s="45">
        <f t="shared" si="3"/>
        <v>0</v>
      </c>
      <c r="S25" s="45">
        <f t="shared" si="4"/>
        <v>0</v>
      </c>
      <c r="T25" s="3">
        <v>29</v>
      </c>
      <c r="U25" t="str">
        <f>IF(AND(D25="SI",E25="OK",'29'!$A$47&lt;&gt;""),M25&amp;" - "&amp;C25,"")</f>
        <v>29 - Raccolta e smaltimento rifiuti</v>
      </c>
      <c r="V25" s="3" t="str">
        <f>IF(AND(U25&lt;&gt;"",'29'!$A$47&lt;&gt;""),'29'!$A$47,"")</f>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affidato il servizio in house.</v>
      </c>
    </row>
    <row r="26" spans="2:22" s="3" customFormat="1" ht="20.100000000000001" customHeight="1" thickBot="1" x14ac:dyDescent="0.3">
      <c r="B26" s="56">
        <f t="shared" si="5"/>
        <v>30</v>
      </c>
      <c r="C26" s="21" t="str">
        <f>'30'!A3</f>
        <v>Gestione del protocollo</v>
      </c>
      <c r="D26" s="4" t="str">
        <f>'30'!$F$2</f>
        <v>SI</v>
      </c>
      <c r="E26" s="4" t="str">
        <f>IF(D26="SI",IF('30'!$B$44="Presenti campi non compilati","Errore","OK"),"-")</f>
        <v>OK</v>
      </c>
      <c r="F26" s="54" t="str">
        <f>IF(D26="SI",IF('30'!$A$47&lt;&gt;"","SI","NO"),"-")</f>
        <v>SI</v>
      </c>
      <c r="G26" s="3" t="str">
        <f t="shared" si="6"/>
        <v>30 - Gestione del protocollo</v>
      </c>
      <c r="H26" s="49">
        <f>IF(AND(D26="SI",E26="OK"),'30'!$B$24,"Processo non sottoposto a mappatura e valutazione del rischio")</f>
        <v>1.1666666666666667</v>
      </c>
      <c r="I26" s="49">
        <f>IF(AND(D26="SI",E26="OK"),'30'!$B$40,"")</f>
        <v>0.75</v>
      </c>
      <c r="J26" s="49">
        <f>IF(AND(D26="SI",E26="OK"),'30'!$B$44,"")</f>
        <v>0.875</v>
      </c>
      <c r="L26" s="3">
        <v>30</v>
      </c>
      <c r="M26" s="43" t="str">
        <f t="shared" si="7"/>
        <v>30</v>
      </c>
      <c r="O26" s="45" t="str">
        <f t="shared" si="0"/>
        <v>30 - Gestione del protocollo</v>
      </c>
      <c r="P26" s="45">
        <f t="shared" si="1"/>
        <v>0</v>
      </c>
      <c r="Q26" s="45">
        <f t="shared" si="2"/>
        <v>0</v>
      </c>
      <c r="R26" s="45">
        <f t="shared" si="3"/>
        <v>0</v>
      </c>
      <c r="S26" s="45">
        <f t="shared" si="4"/>
        <v>0</v>
      </c>
      <c r="T26" s="3">
        <v>30</v>
      </c>
      <c r="U26" t="str">
        <f>IF(AND(D26="SI",E26="OK",'30'!$A$47&lt;&gt;""),M26&amp;" - "&amp;C26,"")</f>
        <v>30 - Gestione del protocollo</v>
      </c>
      <c r="V26" s="3" t="str">
        <f>IF(AND(U26&lt;&gt;"",'30'!$A$47&lt;&gt;""),'30'!$A$47,"")</f>
        <v>Non si registrano pericoli corruttivi anche perché questo ente si è dotato del protocollo elettronico con profilatura dei flussi.</v>
      </c>
    </row>
    <row r="27" spans="2:22" s="3" customFormat="1" ht="20.100000000000001" customHeight="1" thickBot="1" x14ac:dyDescent="0.3">
      <c r="B27" s="56">
        <f t="shared" si="5"/>
        <v>31</v>
      </c>
      <c r="C27" s="21" t="str">
        <f>'31'!A3</f>
        <v>Gestione dell'archivio</v>
      </c>
      <c r="D27" s="4" t="str">
        <f>'31'!$F$2</f>
        <v>SI</v>
      </c>
      <c r="E27" s="4" t="str">
        <f>IF(D27="SI",IF('31'!$B$44="Presenti campi non compilati","Errore","OK"),"-")</f>
        <v>OK</v>
      </c>
      <c r="F27" s="54" t="str">
        <f>IF(D27="SI",IF('31'!$A$47&lt;&gt;"","SI","NO"),"-")</f>
        <v>SI</v>
      </c>
      <c r="G27" s="3" t="str">
        <f t="shared" si="6"/>
        <v>31 - Gestione dell'archivio</v>
      </c>
      <c r="H27" s="49">
        <f>IF(AND(D27="SI",E27="OK"),'31'!$B$24,"Processo non sottoposto a mappatura e valutazione del rischio")</f>
        <v>1.1666666666666667</v>
      </c>
      <c r="I27" s="49">
        <f>IF(AND(D27="SI",E27="OK"),'31'!$B$40,"")</f>
        <v>0.75</v>
      </c>
      <c r="J27" s="49">
        <f>IF(AND(D27="SI",E27="OK"),'31'!$B$44,"")</f>
        <v>0.875</v>
      </c>
      <c r="L27" s="3">
        <v>31</v>
      </c>
      <c r="M27" s="43" t="str">
        <f t="shared" si="7"/>
        <v>31</v>
      </c>
      <c r="O27" s="45" t="str">
        <f t="shared" si="0"/>
        <v>31 - Gestione dell'archivio</v>
      </c>
      <c r="P27" s="45">
        <f t="shared" si="1"/>
        <v>0</v>
      </c>
      <c r="Q27" s="45">
        <f t="shared" si="2"/>
        <v>0</v>
      </c>
      <c r="R27" s="45">
        <f t="shared" si="3"/>
        <v>0</v>
      </c>
      <c r="S27" s="45">
        <f t="shared" si="4"/>
        <v>0</v>
      </c>
      <c r="T27" s="3">
        <v>31</v>
      </c>
      <c r="U27" t="str">
        <f>IF(AND(D27="SI",E27="OK",'31'!$A$47&lt;&gt;""),M27&amp;" - "&amp;C27,"")</f>
        <v>31 - Gestione dell'archivio</v>
      </c>
      <c r="V27" s="3" t="str">
        <f>IF(AND(U27&lt;&gt;"",'31'!$A$47&lt;&gt;""),'31'!$A$47,"")</f>
        <v>Non si registrano pericoli corruttivi; questo ente sta provvedendo a dare attuazione al manuale di gestione documentale che, unitamente al protocollo elettronico, determina una profilatura dei flussi documentali.</v>
      </c>
    </row>
    <row r="28" spans="2:22" s="3" customFormat="1" ht="20.100000000000001" customHeight="1" thickBot="1" x14ac:dyDescent="0.3">
      <c r="B28" s="56">
        <f t="shared" si="5"/>
        <v>32</v>
      </c>
      <c r="C28" s="21" t="str">
        <f>'32'!A3</f>
        <v>Gestione delle sepolture e dei loculi</v>
      </c>
      <c r="D28" s="4" t="str">
        <f>'32'!$F$2</f>
        <v>SI</v>
      </c>
      <c r="E28" s="4" t="str">
        <f>IF(D28="SI",IF('32'!$B$44="Presenti campi non compilati","Errore","OK"),"-")</f>
        <v>OK</v>
      </c>
      <c r="F28" s="54" t="str">
        <f>IF(D28="SI",IF('32'!$A$47&lt;&gt;"","SI","NO"),"-")</f>
        <v>SI</v>
      </c>
      <c r="G28" s="3" t="str">
        <f t="shared" si="6"/>
        <v>32 - Gestione delle sepolture e dei loculi</v>
      </c>
      <c r="H28" s="49">
        <f>IF(AND(D28="SI",E28="OK"),'32'!$B$24,"Processo non sottoposto a mappatura e valutazione del rischio")</f>
        <v>2.1666666666666665</v>
      </c>
      <c r="I28" s="49">
        <f>IF(AND(D28="SI",E28="OK"),'32'!$B$40,"")</f>
        <v>1</v>
      </c>
      <c r="J28" s="49">
        <f>IF(AND(D28="SI",E28="OK"),'32'!$B$44,"")</f>
        <v>2.1666666666666665</v>
      </c>
      <c r="L28" s="3">
        <v>32</v>
      </c>
      <c r="M28" s="43" t="str">
        <f t="shared" si="7"/>
        <v>32</v>
      </c>
      <c r="O28" s="45">
        <f t="shared" si="0"/>
        <v>0</v>
      </c>
      <c r="P28" s="45" t="str">
        <f t="shared" si="1"/>
        <v>32 - Gestione delle sepolture e dei loculi</v>
      </c>
      <c r="Q28" s="45">
        <f t="shared" si="2"/>
        <v>0</v>
      </c>
      <c r="R28" s="45">
        <f t="shared" si="3"/>
        <v>0</v>
      </c>
      <c r="S28" s="45">
        <f t="shared" si="4"/>
        <v>0</v>
      </c>
      <c r="T28" s="3">
        <v>32</v>
      </c>
      <c r="U28" t="str">
        <f>IF(AND(D28="SI",E28="OK",'32'!$A$47&lt;&gt;""),M28&amp;" - "&amp;C28,"")</f>
        <v>32 - Gestione delle sepolture e dei loculi</v>
      </c>
      <c r="V28" s="3" t="str">
        <f>IF(AND(U28&lt;&gt;"",'32'!$A$47&lt;&gt;""),'32'!$A$47,"")</f>
        <v>La gestione delle concessioni cimiteriali è regolata, oltre che  dalla normativa statale e regionale, da apposito regolamento adottato dall'Ente; le tariffe sono aggiornate annualmente. La gestione dei servizi cimiteriali è stata trasferita all'Unione di Comuni dall'Adige al Fratta, che l'ha affidata mediante gara ad evidenza pubblica.</v>
      </c>
    </row>
    <row r="29" spans="2:22" s="3" customFormat="1" ht="20.100000000000001" customHeight="1" thickBot="1" x14ac:dyDescent="0.3">
      <c r="B29" s="56">
        <f t="shared" si="5"/>
        <v>33</v>
      </c>
      <c r="C29" s="21" t="str">
        <f>'33'!A3</f>
        <v>Gestione delle tombe di famiglia</v>
      </c>
      <c r="D29" s="4" t="str">
        <f>'33'!$F$2</f>
        <v>SI</v>
      </c>
      <c r="E29" s="4" t="str">
        <f>IF(D29="SI",IF('33'!$B$44="Presenti campi non compilati","Errore","OK"),"-")</f>
        <v>OK</v>
      </c>
      <c r="F29" s="54" t="str">
        <f>IF(D29="SI",IF('33'!$A$47&lt;&gt;"","SI","NO"),"-")</f>
        <v>SI</v>
      </c>
      <c r="G29" s="3" t="str">
        <f t="shared" si="6"/>
        <v>33 - Gestione delle tombe di famiglia</v>
      </c>
      <c r="H29" s="49">
        <f>IF(AND(D29="SI",E29="OK"),'33'!$B$24,"Processo non sottoposto a mappatura e valutazione del rischio")</f>
        <v>2.5</v>
      </c>
      <c r="I29" s="49">
        <f>IF(AND(D29="SI",E29="OK"),'33'!$B$40,"")</f>
        <v>1.25</v>
      </c>
      <c r="J29" s="49">
        <f>IF(AND(D29="SI",E29="OK"),'33'!$B$44,"")</f>
        <v>3.125</v>
      </c>
      <c r="L29" s="3">
        <v>33</v>
      </c>
      <c r="M29" s="43" t="str">
        <f t="shared" si="7"/>
        <v>33</v>
      </c>
      <c r="O29" s="45">
        <f t="shared" ref="O29:O39" si="8">IF(AND(D29="SI",E29="OK"),IF(AND(J29&gt;0,J29&lt;=1),G29,),)</f>
        <v>0</v>
      </c>
      <c r="P29" s="45" t="str">
        <f t="shared" ref="P29:P39" si="9">IF(AND(D29="SI",E29="OK"),IF(AND(J29&gt;1,J29&lt;=4),G29,),)</f>
        <v>33 - Gestione delle tombe di famiglia</v>
      </c>
      <c r="Q29" s="45">
        <f t="shared" ref="Q29:Q39" si="10">IF(AND(D29="SI",E29="OK"),IF(AND(J29&gt;4,J29&lt;=9),G29,),)</f>
        <v>0</v>
      </c>
      <c r="R29" s="45">
        <f t="shared" ref="R29:R39" si="11">IF(AND(D29="SI",E29="OK"),IF(AND(J29&gt;9,J29&lt;=16),G29,),)</f>
        <v>0</v>
      </c>
      <c r="S29" s="45">
        <f t="shared" ref="S29:S39" si="12">IF(AND(D29="SI",E29="OK"),IF(AND(J29&gt;16,J29&lt;=25),G29,),)</f>
        <v>0</v>
      </c>
      <c r="T29" s="3">
        <v>33</v>
      </c>
      <c r="U29" t="str">
        <f>IF(AND(D29="SI",E29="OK",'33'!$A$47&lt;&gt;""),M29&amp;" - "&amp;C29,"")</f>
        <v>33 - Gestione delle tombe di famiglia</v>
      </c>
      <c r="V29" s="3" t="str">
        <f>IF(AND(U29&lt;&gt;"",'33'!$A$47&lt;&gt;""),'33'!$A$47,"")</f>
        <v>Oltre a quanto indicato nella scheda precedente, per quanto riguarda questa fattispecie si ritiene necessario adottare un apposito regolamento e l'eventuale assegnazione di nuove tombe (si precisa che non vi è da tempo alcuna richiesta in tal senso) andrà fatta con apposito procedimento ad evidenza pubblica.</v>
      </c>
    </row>
    <row r="30" spans="2:22" s="3" customFormat="1" ht="20.100000000000001" customHeight="1" thickBot="1" x14ac:dyDescent="0.3">
      <c r="B30" s="56">
        <f t="shared" si="5"/>
        <v>34</v>
      </c>
      <c r="C30" s="21" t="str">
        <f>'34'!A3</f>
        <v>Organizzazione eventi</v>
      </c>
      <c r="D30" s="4" t="str">
        <f>'34'!$F$2</f>
        <v>SI</v>
      </c>
      <c r="E30" s="4" t="str">
        <f>IF(D30="SI",IF('34'!$B$44="Presenti campi non compilati","Errore","OK"),"-")</f>
        <v>OK</v>
      </c>
      <c r="F30" s="54" t="str">
        <f>IF(D30="SI",IF('34'!$A$47&lt;&gt;"","SI","NO"),"-")</f>
        <v>SI</v>
      </c>
      <c r="G30" s="3" t="str">
        <f t="shared" si="6"/>
        <v>34 - Organizzazione eventi</v>
      </c>
      <c r="H30" s="49">
        <f>IF(AND(D30="SI",E30="OK"),'34'!$B$24,"Processo non sottoposto a mappatura e valutazione del rischio")</f>
        <v>3</v>
      </c>
      <c r="I30" s="49">
        <f>IF(AND(D30="SI",E30="OK"),'34'!$B$40,"")</f>
        <v>1.25</v>
      </c>
      <c r="J30" s="49">
        <f>IF(AND(D30="SI",E30="OK"),'34'!$B$44,"")</f>
        <v>3.75</v>
      </c>
      <c r="L30" s="3">
        <v>34</v>
      </c>
      <c r="M30" s="43" t="str">
        <f t="shared" si="7"/>
        <v>34</v>
      </c>
      <c r="O30" s="45">
        <f t="shared" si="8"/>
        <v>0</v>
      </c>
      <c r="P30" s="45" t="str">
        <f t="shared" si="9"/>
        <v>34 - Organizzazione eventi</v>
      </c>
      <c r="Q30" s="45">
        <f t="shared" si="10"/>
        <v>0</v>
      </c>
      <c r="R30" s="45">
        <f t="shared" si="11"/>
        <v>0</v>
      </c>
      <c r="S30" s="45">
        <f t="shared" si="12"/>
        <v>0</v>
      </c>
      <c r="T30" s="3">
        <v>34</v>
      </c>
      <c r="U30" t="str">
        <f>IF(AND(D30="SI",E30="OK",'34'!$A$47&lt;&gt;""),M30&amp;" - "&amp;C30,"")</f>
        <v>34 - Organizzazione eventi</v>
      </c>
      <c r="V30" s="3" t="str">
        <f>IF(AND(U30&lt;&gt;"",'34'!$A$47&lt;&gt;""),'34'!$A$47,"")</f>
        <v>Si consiglia ai responsabili dei servizi di procedere alla realizzazione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v>
      </c>
    </row>
    <row r="31" spans="2:22" s="3" customFormat="1" ht="20.100000000000001" customHeight="1" thickBot="1" x14ac:dyDescent="0.3">
      <c r="B31" s="56">
        <f t="shared" si="5"/>
        <v>35</v>
      </c>
      <c r="C31" s="21" t="str">
        <f>'35'!A3</f>
        <v>Rilascio di patrocini</v>
      </c>
      <c r="D31" s="4" t="str">
        <f>'35'!$F$2</f>
        <v>SI</v>
      </c>
      <c r="E31" s="4" t="str">
        <f>IF(D31="SI",IF('35'!$B$44="Presenti campi non compilati","Errore","OK"),"-")</f>
        <v>OK</v>
      </c>
      <c r="F31" s="54" t="str">
        <f>IF(D31="SI",IF('35'!$A$47&lt;&gt;"","SI","NO"),"-")</f>
        <v>SI</v>
      </c>
      <c r="G31" s="3" t="str">
        <f t="shared" si="6"/>
        <v>35 - Rilascio di patrocini</v>
      </c>
      <c r="H31" s="49">
        <f>IF(AND(D31="SI",E31="OK"),'35'!$B$24,"Processo non sottoposto a mappatura e valutazione del rischio")</f>
        <v>2.6666666666666665</v>
      </c>
      <c r="I31" s="49">
        <f>IF(AND(D31="SI",E31="OK"),'35'!$B$40,"")</f>
        <v>1.25</v>
      </c>
      <c r="J31" s="49">
        <f>IF(AND(D31="SI",E31="OK"),'35'!$B$44,"")</f>
        <v>3.333333333333333</v>
      </c>
      <c r="L31" s="3">
        <v>35</v>
      </c>
      <c r="M31" s="43" t="str">
        <f t="shared" si="7"/>
        <v>35</v>
      </c>
      <c r="O31" s="45">
        <f t="shared" si="8"/>
        <v>0</v>
      </c>
      <c r="P31" s="45" t="str">
        <f t="shared" si="9"/>
        <v>35 - Rilascio di patrocini</v>
      </c>
      <c r="Q31" s="45">
        <f t="shared" si="10"/>
        <v>0</v>
      </c>
      <c r="R31" s="45">
        <f t="shared" si="11"/>
        <v>0</v>
      </c>
      <c r="S31" s="45">
        <f t="shared" si="12"/>
        <v>0</v>
      </c>
      <c r="T31" s="3">
        <v>35</v>
      </c>
      <c r="U31" t="str">
        <f>IF(AND(D31="SI",E31="OK",'35'!$A$47&lt;&gt;""),M31&amp;" - "&amp;C31,"")</f>
        <v>35 - Rilascio di patrocini</v>
      </c>
      <c r="V31" s="3" t="str">
        <f>IF(AND(U31&lt;&gt;"",'35'!$A$47&lt;&gt;""),'35'!$A$47,"")</f>
        <v>Per i patrocini gratuiti si ritiene inutile ogni misura anticorruttiva. Per i patrocini onerosi, che prevedono un contributo a supporto dell'iniziativa, si faccia riferimento alle misure di cui alla scheda n. 8. Nella fissazione delle regole che stanno alla base della concessione dei patrocini vanno individuate regole particolari per quelli onerosi.</v>
      </c>
    </row>
    <row r="32" spans="2:22" s="3" customFormat="1" ht="20.100000000000001" customHeight="1" thickBot="1" x14ac:dyDescent="0.3">
      <c r="B32" s="56">
        <f t="shared" si="5"/>
        <v>37</v>
      </c>
      <c r="C32" s="21" t="str">
        <f>'37'!A3</f>
        <v>Funzionamento degli organi collegiali</v>
      </c>
      <c r="D32" s="4" t="str">
        <f>'37'!$F$2</f>
        <v>SI</v>
      </c>
      <c r="E32" s="4" t="str">
        <f>IF(D32="SI",IF('37'!$B$44="Presenti campi non compilati","Errore","OK"),"-")</f>
        <v>OK</v>
      </c>
      <c r="F32" s="54" t="str">
        <f>IF(D32="SI",IF('37'!$A$47&lt;&gt;"","SI","NO"),"-")</f>
        <v>SI</v>
      </c>
      <c r="G32" s="3" t="str">
        <f t="shared" si="6"/>
        <v>37 - Funzionamento degli organi collegiali</v>
      </c>
      <c r="H32" s="49">
        <f>IF(AND(D32="SI",E32="OK"),'37'!$B$24,"Processo non sottoposto a mappatura e valutazione del rischio")</f>
        <v>1.3333333333333333</v>
      </c>
      <c r="I32" s="49">
        <f>IF(AND(D32="SI",E32="OK"),'37'!$B$40,"")</f>
        <v>1.75</v>
      </c>
      <c r="J32" s="49">
        <f>IF(AND(D32="SI",E32="OK"),'37'!$B$44,"")</f>
        <v>2.333333333333333</v>
      </c>
      <c r="L32" s="3">
        <v>37</v>
      </c>
      <c r="M32" s="43" t="str">
        <f t="shared" si="7"/>
        <v>37</v>
      </c>
      <c r="O32" s="45">
        <f t="shared" si="8"/>
        <v>0</v>
      </c>
      <c r="P32" s="45" t="str">
        <f t="shared" si="9"/>
        <v>37 - Funzionamento degli organi collegiali</v>
      </c>
      <c r="Q32" s="45">
        <f t="shared" si="10"/>
        <v>0</v>
      </c>
      <c r="R32" s="45">
        <f t="shared" si="11"/>
        <v>0</v>
      </c>
      <c r="S32" s="45">
        <f t="shared" si="12"/>
        <v>0</v>
      </c>
      <c r="T32" s="3">
        <v>37</v>
      </c>
      <c r="U32" t="str">
        <f>IF(AND(D32="SI",E32="OK",'37'!$A$47&lt;&gt;""),M32&amp;" - "&amp;C32,"")</f>
        <v>37 - Funzionamento degli organi collegiali</v>
      </c>
      <c r="V32" s="3" t="str">
        <f>IF(AND(U32&lt;&gt;"",'37'!$A$47&lt;&gt;""),'37'!$A$47,"")</f>
        <v>Non si ritiene necessario adottare misure particolari.</v>
      </c>
    </row>
    <row r="33" spans="2:22" s="3" customFormat="1" ht="20.100000000000001" customHeight="1" thickBot="1" x14ac:dyDescent="0.3">
      <c r="B33" s="56">
        <f t="shared" si="5"/>
        <v>38</v>
      </c>
      <c r="C33" s="21" t="str">
        <f>'38'!A3</f>
        <v>Formazione di determinazioni, ordinanze, decreti ed altri atti amministrativi</v>
      </c>
      <c r="D33" s="4" t="str">
        <f>'38'!$F$2</f>
        <v>SI</v>
      </c>
      <c r="E33" s="4" t="str">
        <f>IF(D33="SI",IF('38'!$B$44="Presenti campi non compilati","Errore","OK"),"-")</f>
        <v>OK</v>
      </c>
      <c r="F33" s="54" t="str">
        <f>IF(D33="SI",IF('38'!$A$47&lt;&gt;"","SI","NO"),"-")</f>
        <v>SI</v>
      </c>
      <c r="G33" s="3" t="str">
        <f t="shared" si="6"/>
        <v>38 - Formazione di determinazioni, ordinanze, decreti ed altri atti amministrativi</v>
      </c>
      <c r="H33" s="49">
        <f>IF(AND(D33="SI",E33="OK"),'38'!$B$24,"Processo non sottoposto a mappatura e valutazione del rischio")</f>
        <v>1.3333333333333333</v>
      </c>
      <c r="I33" s="49">
        <f>IF(AND(D33="SI",E33="OK"),'38'!$B$40,"")</f>
        <v>1.25</v>
      </c>
      <c r="J33" s="49">
        <f>IF(AND(D33="SI",E33="OK"),'38'!$B$44,"")</f>
        <v>1.6666666666666665</v>
      </c>
      <c r="L33" s="3">
        <v>38</v>
      </c>
      <c r="M33" s="43" t="str">
        <f t="shared" si="7"/>
        <v>38</v>
      </c>
      <c r="O33" s="45">
        <f t="shared" si="8"/>
        <v>0</v>
      </c>
      <c r="P33" s="45" t="str">
        <f t="shared" si="9"/>
        <v>38 - Formazione di determinazioni, ordinanze, decreti ed altri atti amministrativi</v>
      </c>
      <c r="Q33" s="45">
        <f t="shared" si="10"/>
        <v>0</v>
      </c>
      <c r="R33" s="45">
        <f t="shared" si="11"/>
        <v>0</v>
      </c>
      <c r="S33" s="45">
        <f t="shared" si="12"/>
        <v>0</v>
      </c>
      <c r="T33" s="3">
        <v>38</v>
      </c>
      <c r="U33" t="str">
        <f>IF(AND(D33="SI",E33="OK",'38'!$A$47&lt;&gt;""),M33&amp;" - "&amp;C33,"")</f>
        <v>38 - Formazione di determinazioni, ordinanze, decreti ed altri atti amministrativi</v>
      </c>
      <c r="V33" s="3" t="str">
        <f>IF(AND(U33&lt;&gt;"",'38'!$A$47&lt;&gt;""),'38'!$A$47,"")</f>
        <v>Non si ritiene necessario adottare misure particolari</v>
      </c>
    </row>
    <row r="34" spans="2:22" s="3" customFormat="1" ht="20.100000000000001" customHeight="1" thickBot="1" x14ac:dyDescent="0.3">
      <c r="B34" s="56">
        <f t="shared" si="5"/>
        <v>39</v>
      </c>
      <c r="C34" s="21" t="str">
        <f>'39'!A3</f>
        <v>Designazione dei rappresentanti dell'ente presso enti, società, fondazioni</v>
      </c>
      <c r="D34" s="4" t="str">
        <f>'39'!$F$2</f>
        <v>SI</v>
      </c>
      <c r="E34" s="4" t="str">
        <f>IF(D34="SI",IF('39'!$B$44="Presenti campi non compilati","Errore","OK"),"-")</f>
        <v>OK</v>
      </c>
      <c r="F34" s="54" t="str">
        <f>IF(D34="SI",IF('39'!$A$47&lt;&gt;"","SI","NO"),"-")</f>
        <v>SI</v>
      </c>
      <c r="G34" s="3" t="str">
        <f t="shared" si="6"/>
        <v>39 - Designazione dei rappresentanti dell'ente presso enti, società, fondazioni</v>
      </c>
      <c r="H34" s="49">
        <f>IF(AND(D34="SI",E34="OK"),'39'!$B$24,"Processo non sottoposto a mappatura e valutazione del rischio")</f>
        <v>3.3333333333333335</v>
      </c>
      <c r="I34" s="49">
        <f>IF(AND(D34="SI",E34="OK"),'39'!$B$40,"")</f>
        <v>1.75</v>
      </c>
      <c r="J34" s="49">
        <f>IF(AND(D34="SI",E34="OK"),'39'!$B$44,"")</f>
        <v>5.8333333333333339</v>
      </c>
      <c r="L34" s="3">
        <v>39</v>
      </c>
      <c r="M34" s="43" t="str">
        <f t="shared" si="7"/>
        <v>39</v>
      </c>
      <c r="O34" s="45">
        <f t="shared" si="8"/>
        <v>0</v>
      </c>
      <c r="P34" s="45">
        <f t="shared" si="9"/>
        <v>0</v>
      </c>
      <c r="Q34" s="45" t="str">
        <f t="shared" si="10"/>
        <v>39 - Designazione dei rappresentanti dell'ente presso enti, società, fondazioni</v>
      </c>
      <c r="R34" s="45">
        <f t="shared" si="11"/>
        <v>0</v>
      </c>
      <c r="S34" s="45">
        <f t="shared" si="12"/>
        <v>0</v>
      </c>
      <c r="T34" s="3">
        <v>39</v>
      </c>
      <c r="U34" t="str">
        <f>IF(AND(D34="SI",E34="OK",'39'!$A$47&lt;&gt;""),M34&amp;" - "&amp;C34,"")</f>
        <v>39 - Designazione dei rappresentanti dell'ente presso enti, società, fondazioni</v>
      </c>
      <c r="V34" s="3" t="str">
        <f>IF(AND(U34&lt;&gt;"",'39'!$A$47&lt;&gt;""),'39'!$A$47,"")</f>
        <v xml:space="preserve">Vanno distinte designazioni che non prevedono un compenso, dalle designazioni che invece prevedono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v>
      </c>
    </row>
    <row r="35" spans="2:22" s="3" customFormat="1" ht="20.100000000000001" customHeight="1" thickBot="1" x14ac:dyDescent="0.3">
      <c r="B35" s="56">
        <f t="shared" si="5"/>
        <v>40</v>
      </c>
      <c r="C35" s="21" t="str">
        <f>'40'!A3</f>
        <v>Gestione dei procedimenti di segnalazione e reclamo</v>
      </c>
      <c r="D35" s="4" t="str">
        <f>'40'!$F$2</f>
        <v>SI</v>
      </c>
      <c r="E35" s="4" t="str">
        <f>IF(D35="SI",IF('40'!$B$44="Presenti campi non compilati","Errore","OK"),"-")</f>
        <v>OK</v>
      </c>
      <c r="F35" s="54" t="str">
        <f>IF(D35="SI",IF('40'!$A$47&lt;&gt;"","SI","NO"),"-")</f>
        <v>SI</v>
      </c>
      <c r="G35" s="3" t="str">
        <f t="shared" si="6"/>
        <v>40 - Gestione dei procedimenti di segnalazione e reclamo</v>
      </c>
      <c r="H35" s="49">
        <f>IF(AND(D35="SI",E35="OK"),'40'!$B$24,"Processo non sottoposto a mappatura e valutazione del rischio")</f>
        <v>1.8333333333333333</v>
      </c>
      <c r="I35" s="49">
        <f>IF(AND(D35="SI",E35="OK"),'40'!$B$40,"")</f>
        <v>1.75</v>
      </c>
      <c r="J35" s="49">
        <f>IF(AND(D35="SI",E35="OK"),'40'!$B$44,"")</f>
        <v>3.208333333333333</v>
      </c>
      <c r="L35" s="3">
        <v>40</v>
      </c>
      <c r="M35" s="43" t="str">
        <f t="shared" si="7"/>
        <v>40</v>
      </c>
      <c r="O35" s="45">
        <f t="shared" si="8"/>
        <v>0</v>
      </c>
      <c r="P35" s="45" t="str">
        <f t="shared" si="9"/>
        <v>40 - Gestione dei procedimenti di segnalazione e reclamo</v>
      </c>
      <c r="Q35" s="45">
        <f t="shared" si="10"/>
        <v>0</v>
      </c>
      <c r="R35" s="45">
        <f t="shared" si="11"/>
        <v>0</v>
      </c>
      <c r="S35" s="45">
        <f t="shared" si="12"/>
        <v>0</v>
      </c>
      <c r="T35" s="3">
        <v>40</v>
      </c>
      <c r="U35" t="str">
        <f>IF(AND(D35="SI",E35="OK",'40'!$A$47&lt;&gt;""),M35&amp;" - "&amp;C35,"")</f>
        <v>40 - Gestione dei procedimenti di segnalazione e reclamo</v>
      </c>
      <c r="V35" s="3" t="str">
        <f>IF(AND(U35&lt;&gt;"",'40'!$A$47&lt;&gt;""),'40'!$A$47,"")</f>
        <v xml:space="preserve">Questo comune si è dotato di un protocollo elettronico con cui  vengono profilati i flussi documentali; si provvederà, quindi, a programmare la specifica profilatura delle segnalazioni, anche di quelle anonime o con secretazione del mittente, per consentire sempre la loro rintracciabilità e rendere evidenti eventuali omissioni o fenomeni corruttivi. </v>
      </c>
    </row>
    <row r="36" spans="2:22" s="3" customFormat="1" ht="20.100000000000001" customHeight="1" thickBot="1" x14ac:dyDescent="0.3">
      <c r="B36" s="56">
        <f t="shared" si="5"/>
        <v>41</v>
      </c>
      <c r="C36" s="21" t="str">
        <f>'41'!A3</f>
        <v>Gestione della leva</v>
      </c>
      <c r="D36" s="4" t="str">
        <f>'41'!$F$2</f>
        <v>SI</v>
      </c>
      <c r="E36" s="4" t="str">
        <f>IF(D36="SI",IF('41'!$B$44="Presenti campi non compilati","Errore","OK"),"-")</f>
        <v>OK</v>
      </c>
      <c r="F36" s="54" t="str">
        <f>IF(D36="SI",IF('41'!$A$47&lt;&gt;"","SI","NO"),"-")</f>
        <v>SI</v>
      </c>
      <c r="G36" s="3" t="str">
        <f t="shared" si="6"/>
        <v>41 - Gestione della leva</v>
      </c>
      <c r="H36" s="49">
        <f>IF(AND(D36="SI",E36="OK"),'41'!$B$24,"Processo non sottoposto a mappatura e valutazione del rischio")</f>
        <v>1.1666666666666667</v>
      </c>
      <c r="I36" s="49">
        <f>IF(AND(D36="SI",E36="OK"),'41'!$B$40,"")</f>
        <v>0.75</v>
      </c>
      <c r="J36" s="49">
        <f>IF(AND(D36="SI",E36="OK"),'41'!$B$44,"")</f>
        <v>0.875</v>
      </c>
      <c r="L36" s="3">
        <v>41</v>
      </c>
      <c r="M36" s="43" t="str">
        <f t="shared" si="7"/>
        <v>41</v>
      </c>
      <c r="O36" s="45" t="str">
        <f t="shared" si="8"/>
        <v>41 - Gestione della leva</v>
      </c>
      <c r="P36" s="45">
        <f t="shared" si="9"/>
        <v>0</v>
      </c>
      <c r="Q36" s="45">
        <f t="shared" si="10"/>
        <v>0</v>
      </c>
      <c r="R36" s="45">
        <f t="shared" si="11"/>
        <v>0</v>
      </c>
      <c r="S36" s="45">
        <f t="shared" si="12"/>
        <v>0</v>
      </c>
      <c r="T36" s="3">
        <v>41</v>
      </c>
      <c r="U36" t="str">
        <f>IF(AND(D36="SI",E36="OK",'41'!$A$47&lt;&gt;""),M36&amp;" - "&amp;C36,"")</f>
        <v>41 - Gestione della leva</v>
      </c>
      <c r="V36" s="3" t="str">
        <f>IF(AND(U36&lt;&gt;"",'41'!$A$47&lt;&gt;""),'41'!$A$47,"")</f>
        <v>La leva militare al momento è sospesa, anche se in realtà le liste devono ancora essere compilate. Non esistono fattispecie teoriche di corruzione in questo campo.</v>
      </c>
    </row>
    <row r="37" spans="2:22" s="3" customFormat="1" ht="20.100000000000001" customHeight="1" thickBot="1" x14ac:dyDescent="0.3">
      <c r="B37" s="56">
        <f t="shared" si="5"/>
        <v>42</v>
      </c>
      <c r="C37" s="21" t="str">
        <f>'42'!A3</f>
        <v>Gestione dell'elettorato</v>
      </c>
      <c r="D37" s="4" t="str">
        <f>'42'!$F$2</f>
        <v>SI</v>
      </c>
      <c r="E37" s="4" t="str">
        <f>IF(D37="SI",IF('42'!$B$44="Presenti campi non compilati","Errore","OK"),"-")</f>
        <v>OK</v>
      </c>
      <c r="F37" s="54" t="str">
        <f>IF(D37="SI",IF('42'!$A$47&lt;&gt;"","SI","NO"),"-")</f>
        <v>SI</v>
      </c>
      <c r="G37" s="3" t="str">
        <f t="shared" si="6"/>
        <v>42 - Gestione dell'elettorato</v>
      </c>
      <c r="H37" s="49">
        <f>IF(AND(D37="SI",E37="OK"),'42'!$B$24,"Processo non sottoposto a mappatura e valutazione del rischio")</f>
        <v>2</v>
      </c>
      <c r="I37" s="49">
        <f>IF(AND(D37="SI",E37="OK"),'42'!$B$40,"")</f>
        <v>0.75</v>
      </c>
      <c r="J37" s="49">
        <f>IF(AND(D37="SI",E37="OK"),'42'!$B$44,"")</f>
        <v>1.5</v>
      </c>
      <c r="L37" s="3">
        <v>42</v>
      </c>
      <c r="M37" s="43" t="str">
        <f t="shared" si="7"/>
        <v>42</v>
      </c>
      <c r="O37" s="45">
        <f t="shared" si="8"/>
        <v>0</v>
      </c>
      <c r="P37" s="45" t="str">
        <f t="shared" si="9"/>
        <v>42 - Gestione dell'elettorato</v>
      </c>
      <c r="Q37" s="45">
        <f t="shared" si="10"/>
        <v>0</v>
      </c>
      <c r="R37" s="45">
        <f t="shared" si="11"/>
        <v>0</v>
      </c>
      <c r="S37" s="45">
        <f t="shared" si="12"/>
        <v>0</v>
      </c>
      <c r="T37" s="3">
        <v>42</v>
      </c>
      <c r="U37" t="str">
        <f>IF(AND(D37="SI",E37="OK",'42'!$A$47&lt;&gt;""),M37&amp;" - "&amp;C37,"")</f>
        <v>42 - Gestione dell'elettorato</v>
      </c>
      <c r="V37" s="3" t="str">
        <f>IF(AND(U37&lt;&gt;"",'42'!$A$47&lt;&gt;""),'42'!$A$47,"")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certificazioni ecc.). In questi casi i dipendenti dell'ufficio elettorale, sia quelli a ciò destinati in via permanente che quelli in via straordinaria, dovranno essere controllati dai propri responsabili.</v>
      </c>
    </row>
    <row r="38" spans="2:22" s="3" customFormat="1" ht="20.100000000000001" customHeight="1" thickBot="1" x14ac:dyDescent="0.3">
      <c r="B38" s="56">
        <f t="shared" si="5"/>
        <v>43</v>
      </c>
      <c r="C38" s="21" t="str">
        <f>'43'!A3</f>
        <v>Gestione degli alloggi pubblici</v>
      </c>
      <c r="D38" s="4" t="str">
        <f>'43'!$F$2</f>
        <v>SI</v>
      </c>
      <c r="E38" s="4" t="str">
        <f>IF(D38="SI",IF('43'!$B$44="Presenti campi non compilati","Errore","OK"),"-")</f>
        <v>OK</v>
      </c>
      <c r="F38" s="54" t="str">
        <f>IF(D38="SI",IF('43'!$A$47&lt;&gt;"","SI","NO"),"-")</f>
        <v>SI</v>
      </c>
      <c r="G38" s="3" t="str">
        <f t="shared" si="6"/>
        <v>43 - Gestione degli alloggi pubblici</v>
      </c>
      <c r="H38" s="49">
        <f>IF(AND(D38="SI",E38="OK"),'43'!$B$24,"Processo non sottoposto a mappatura e valutazione del rischio")</f>
        <v>2.6666666666666665</v>
      </c>
      <c r="I38" s="49">
        <f>IF(AND(D38="SI",E38="OK"),'43'!$B$40,"")</f>
        <v>0.75</v>
      </c>
      <c r="J38" s="49">
        <f>IF(AND(D38="SI",E38="OK"),'43'!$B$44,"")</f>
        <v>2</v>
      </c>
      <c r="L38" s="3">
        <v>43</v>
      </c>
      <c r="M38" s="43" t="str">
        <f t="shared" si="7"/>
        <v>43</v>
      </c>
      <c r="O38" s="45">
        <f t="shared" si="8"/>
        <v>0</v>
      </c>
      <c r="P38" s="45" t="str">
        <f t="shared" si="9"/>
        <v>43 - Gestione degli alloggi pubblici</v>
      </c>
      <c r="Q38" s="45">
        <f t="shared" si="10"/>
        <v>0</v>
      </c>
      <c r="R38" s="45">
        <f t="shared" si="11"/>
        <v>0</v>
      </c>
      <c r="S38" s="45">
        <f t="shared" si="12"/>
        <v>0</v>
      </c>
      <c r="T38" s="3">
        <v>43</v>
      </c>
      <c r="U38" t="str">
        <f>IF(AND(D38="SI",E38="OK",'43'!$A$47&lt;&gt;""),M38&amp;" - "&amp;C38,"")</f>
        <v>43 - Gestione degli alloggi pubblici</v>
      </c>
      <c r="V38" s="3" t="str">
        <f>IF(AND(U38&lt;&gt;"",'43'!$A$47&lt;&gt;""),'43'!$A$47,"")</f>
        <v>Le graduatorie per l'assegnazione degli alloggi popolari  vengono redatte esclusivamente dall'Ater di Verona, come da convenzione stipulata con questo Ente.</v>
      </c>
    </row>
    <row r="39" spans="2:22" s="3" customFormat="1" ht="20.100000000000001" customHeight="1" thickBot="1" x14ac:dyDescent="0.3">
      <c r="B39" s="56">
        <f t="shared" si="5"/>
        <v>44</v>
      </c>
      <c r="C39" s="21" t="str">
        <f>'44'!A3</f>
        <v>Gestione del diritto allo studio</v>
      </c>
      <c r="D39" s="4" t="str">
        <f>'44'!$F$2</f>
        <v>SI</v>
      </c>
      <c r="E39" s="4" t="str">
        <f>IF(D39="SI",IF('44'!$B$44="Presenti campi non compilati","Errore","OK"),"-")</f>
        <v>OK</v>
      </c>
      <c r="F39" s="54" t="str">
        <f>IF(D39="SI",IF('44'!$A$47&lt;&gt;"","SI","NO"),"-")</f>
        <v>SI</v>
      </c>
      <c r="G39" s="3" t="str">
        <f t="shared" si="6"/>
        <v>44 - Gestione del diritto allo studio</v>
      </c>
      <c r="H39" s="49">
        <f>IF(AND(D39="SI",E39="OK"),'44'!$B$24,"Processo non sottoposto a mappatura e valutazione del rischio")</f>
        <v>2.6666666666666665</v>
      </c>
      <c r="I39" s="49">
        <f>IF(AND(D39="SI",E39="OK"),'44'!$B$40,"")</f>
        <v>1.25</v>
      </c>
      <c r="J39" s="49">
        <f>IF(AND(D39="SI",E39="OK"),'44'!$B$44,"")</f>
        <v>3.333333333333333</v>
      </c>
      <c r="L39" s="3">
        <v>44</v>
      </c>
      <c r="M39" s="43" t="str">
        <f t="shared" si="7"/>
        <v>44</v>
      </c>
      <c r="O39" s="45">
        <f t="shared" si="8"/>
        <v>0</v>
      </c>
      <c r="P39" s="45" t="str">
        <f t="shared" si="9"/>
        <v>44 - Gestione del diritto allo studio</v>
      </c>
      <c r="Q39" s="45">
        <f t="shared" si="10"/>
        <v>0</v>
      </c>
      <c r="R39" s="45">
        <f t="shared" si="11"/>
        <v>0</v>
      </c>
      <c r="S39" s="45">
        <f t="shared" si="12"/>
        <v>0</v>
      </c>
      <c r="T39" s="3">
        <v>44</v>
      </c>
      <c r="U39" t="str">
        <f>IF(AND(D39="SI",E39="OK",'44'!$A$47&lt;&gt;""),M39&amp;" - "&amp;C39,"")</f>
        <v>44 - Gestione del diritto allo studio</v>
      </c>
      <c r="V39" s="3" t="str">
        <f>IF(AND(U39&lt;&gt;"",'44'!$A$47&lt;&gt;""),'44'!$A$47,"")</f>
        <v>L'assegnazione dei libri di testo, gratuita o semigratuita, è assolutamente vincolata e non può essere oggetto di corruzione. Nel caso di processi legati all'individuazione e gestione dei percorsi di scuola lavoro (ad oggi mai verificatisi), specie quelli per cui sono previsti compensi per i tirocinanti o stagisti, gli accordi con le istituzioni scolastiche dovranno essere basati su procedimenti ad evidenza pubblica, premiando il merito o i soggetti svantaggiati.</v>
      </c>
    </row>
    <row r="40" spans="2:22" x14ac:dyDescent="0.25">
      <c r="H40" s="47"/>
      <c r="I40" s="47"/>
      <c r="J40" s="47"/>
    </row>
    <row r="41" spans="2:22" x14ac:dyDescent="0.25">
      <c r="H41" s="47"/>
      <c r="I41" s="47"/>
      <c r="J41" s="47"/>
    </row>
    <row r="42" spans="2:22" x14ac:dyDescent="0.25">
      <c r="H42" s="47"/>
      <c r="I42" s="47"/>
      <c r="J42" s="47"/>
    </row>
    <row r="43" spans="2:22" x14ac:dyDescent="0.25">
      <c r="H43" s="47"/>
      <c r="I43" s="47"/>
      <c r="J43" s="47"/>
    </row>
    <row r="44" spans="2:22" x14ac:dyDescent="0.25">
      <c r="H44" s="47"/>
      <c r="I44" s="47"/>
      <c r="J44" s="47"/>
    </row>
    <row r="45" spans="2:22" x14ac:dyDescent="0.25">
      <c r="H45" s="47"/>
      <c r="I45" s="47"/>
      <c r="J45" s="47"/>
    </row>
    <row r="46" spans="2:22" x14ac:dyDescent="0.25">
      <c r="H46" s="47"/>
      <c r="I46" s="47"/>
      <c r="J46" s="47"/>
    </row>
    <row r="47" spans="2:22" x14ac:dyDescent="0.25">
      <c r="H47" s="47"/>
      <c r="I47" s="47"/>
      <c r="J47" s="47"/>
    </row>
    <row r="48" spans="2:22" x14ac:dyDescent="0.25">
      <c r="H48" s="47"/>
      <c r="I48" s="47"/>
      <c r="J48" s="47"/>
    </row>
    <row r="49" spans="8:10" x14ac:dyDescent="0.25">
      <c r="H49" s="47"/>
      <c r="I49" s="47"/>
      <c r="J49" s="47"/>
    </row>
    <row r="50" spans="8:10" x14ac:dyDescent="0.25">
      <c r="H50" s="47"/>
      <c r="I50" s="47"/>
      <c r="J50" s="47"/>
    </row>
    <row r="51" spans="8:10" x14ac:dyDescent="0.25">
      <c r="H51" s="47"/>
      <c r="I51" s="47"/>
      <c r="J51" s="47"/>
    </row>
    <row r="52" spans="8:10" x14ac:dyDescent="0.25">
      <c r="H52" s="47"/>
      <c r="I52" s="47"/>
      <c r="J52" s="47"/>
    </row>
    <row r="53" spans="8:10" x14ac:dyDescent="0.25">
      <c r="H53" s="47"/>
      <c r="I53" s="47"/>
      <c r="J53" s="47"/>
    </row>
    <row r="54" spans="8:10" x14ac:dyDescent="0.25">
      <c r="H54" s="47"/>
      <c r="I54" s="47"/>
      <c r="J54" s="47"/>
    </row>
    <row r="55" spans="8:10" x14ac:dyDescent="0.25">
      <c r="H55" s="47"/>
      <c r="I55" s="47"/>
      <c r="J55" s="47"/>
    </row>
    <row r="56" spans="8:10" x14ac:dyDescent="0.25">
      <c r="H56" s="47"/>
      <c r="I56" s="47"/>
      <c r="J56" s="47"/>
    </row>
    <row r="57" spans="8:10" x14ac:dyDescent="0.25">
      <c r="H57" s="47"/>
      <c r="I57" s="47"/>
      <c r="J57" s="47"/>
    </row>
    <row r="58" spans="8:10" x14ac:dyDescent="0.25">
      <c r="H58" s="47"/>
      <c r="I58" s="47"/>
      <c r="J58" s="47"/>
    </row>
    <row r="59" spans="8:10" x14ac:dyDescent="0.25">
      <c r="H59" s="47"/>
      <c r="I59" s="47"/>
      <c r="J59" s="47"/>
    </row>
    <row r="60" spans="8:10" x14ac:dyDescent="0.25">
      <c r="H60" s="47"/>
      <c r="I60" s="47"/>
      <c r="J60" s="47"/>
    </row>
    <row r="61" spans="8:10" x14ac:dyDescent="0.25">
      <c r="H61" s="47"/>
      <c r="I61" s="47"/>
      <c r="J61" s="47"/>
    </row>
    <row r="62" spans="8:10" x14ac:dyDescent="0.25">
      <c r="H62" s="47"/>
      <c r="I62" s="47"/>
      <c r="J62" s="47"/>
    </row>
    <row r="63" spans="8:10" x14ac:dyDescent="0.25">
      <c r="H63" s="47"/>
      <c r="I63" s="47"/>
      <c r="J63" s="47"/>
    </row>
    <row r="64" spans="8:10" x14ac:dyDescent="0.25">
      <c r="H64" s="47"/>
      <c r="I64" s="47"/>
      <c r="J64" s="47"/>
    </row>
    <row r="65" spans="8:10" x14ac:dyDescent="0.25">
      <c r="H65" s="47"/>
      <c r="I65" s="47"/>
      <c r="J65" s="47"/>
    </row>
    <row r="66" spans="8:10" x14ac:dyDescent="0.25">
      <c r="H66" s="47"/>
      <c r="I66" s="47"/>
      <c r="J66" s="47"/>
    </row>
    <row r="67" spans="8:10" x14ac:dyDescent="0.25">
      <c r="H67" s="47"/>
      <c r="I67" s="47"/>
      <c r="J67" s="47"/>
    </row>
    <row r="68" spans="8:10" x14ac:dyDescent="0.25">
      <c r="H68" s="47"/>
      <c r="I68" s="47"/>
      <c r="J68" s="47"/>
    </row>
    <row r="69" spans="8:10" x14ac:dyDescent="0.25">
      <c r="H69" s="47"/>
      <c r="I69" s="47"/>
      <c r="J69" s="47"/>
    </row>
    <row r="70" spans="8:10" x14ac:dyDescent="0.25">
      <c r="H70" s="47"/>
      <c r="I70" s="47"/>
      <c r="J70" s="47"/>
    </row>
    <row r="71" spans="8:10" x14ac:dyDescent="0.25">
      <c r="H71" s="47"/>
      <c r="I71" s="47"/>
      <c r="J71" s="47"/>
    </row>
    <row r="72" spans="8:10" x14ac:dyDescent="0.25">
      <c r="H72" s="47"/>
      <c r="I72" s="47"/>
      <c r="J72" s="47"/>
    </row>
    <row r="73" spans="8:10" x14ac:dyDescent="0.25">
      <c r="H73" s="47"/>
      <c r="I73" s="47"/>
      <c r="J73" s="47"/>
    </row>
    <row r="74" spans="8:10" x14ac:dyDescent="0.25">
      <c r="H74" s="47"/>
      <c r="I74" s="47"/>
      <c r="J74" s="47"/>
    </row>
    <row r="75" spans="8:10" x14ac:dyDescent="0.25">
      <c r="H75" s="47"/>
      <c r="I75" s="47"/>
      <c r="J75" s="47"/>
    </row>
    <row r="76" spans="8:10" x14ac:dyDescent="0.25">
      <c r="H76" s="47"/>
      <c r="I76" s="47"/>
      <c r="J76" s="47"/>
    </row>
    <row r="77" spans="8:10" x14ac:dyDescent="0.25">
      <c r="H77" s="47"/>
      <c r="I77" s="47"/>
      <c r="J77" s="47"/>
    </row>
  </sheetData>
  <sheetProtection pivotTables="0"/>
  <mergeCells count="5">
    <mergeCell ref="B2:D2"/>
    <mergeCell ref="B5:D5"/>
    <mergeCell ref="B6:D6"/>
    <mergeCell ref="B8:D8"/>
    <mergeCell ref="B4:D4"/>
  </mergeCells>
  <hyperlinks>
    <hyperlink ref="C12" location="'1'!A1" display="Concorso per l'assunzione di personale "/>
    <hyperlink ref="C13" location="'2'!A1" display="Concorso per la progressione in carriera del personale "/>
    <hyperlink ref="C14" location="'3'!A1" display="Selezione per l'affidamento di un incarico professionale "/>
    <hyperlink ref="C15" location="'5'!A1" display="Affidamento diretto di lavori, servizi o forniture"/>
    <hyperlink ref="C16" location="'8'!A1" display="Concessione di sovvenzioni, contributi, sussidi, ecc. "/>
    <hyperlink ref="C18" location="'13'!A1" display="Gestione ordinaria delle entrate "/>
    <hyperlink ref="C19" location="'14'!A1" display="Gestione ordinaria delle spese di bilancio "/>
    <hyperlink ref="C20" location="'15'!A1" display="Accertamenti e verifiche dei tributi locali"/>
    <hyperlink ref="C21" location="'16'!A1" display="Accertamenti con adesione dei tributi locali"/>
    <hyperlink ref="C22" location="'18'!A1" display="Incentivi economici al personale (produttività e retribuzioni di risultato)"/>
    <hyperlink ref="C23" location="'22'!A1" display="Pratiche anagrafiche "/>
    <hyperlink ref="C24" location="'23'!A1" display="Documenti di identità"/>
    <hyperlink ref="C25" location="'29'!A1" display="Raccolta e smaltimento rifiuti"/>
    <hyperlink ref="C26" location="'30'!A1" display="Gestione del protocollo "/>
    <hyperlink ref="C27" location="'31'!A1" display="Gestione dell'archivio "/>
    <hyperlink ref="C28" location="'32'!A1" display="Gestione delle sepolture e dei loculi"/>
    <hyperlink ref="C29" location="'33'!A1" display="Gestione delle tombe di famiglia"/>
    <hyperlink ref="C30" location="'34'!A1" display="Organizzazione eventi"/>
    <hyperlink ref="C31" location="'35'!A1" display="Rilascio di patrocini"/>
    <hyperlink ref="C32" location="'37'!A1" display="Funzionamento degli organi collegiali "/>
    <hyperlink ref="C33" location="'38'!A1" display="Formazione di determinazioni, ordinanze, decreti ed altri atti amministrativi"/>
    <hyperlink ref="C34" location="'39'!A1" display="Designazione dei rappresentanti dell'ente presso enti, società, fondazioni"/>
    <hyperlink ref="C35" location="'40'!A1" display="Gestione dei procedimenti di segnalazione e reclamo"/>
    <hyperlink ref="C36" location="'41'!A1" display="Gestione della leva"/>
    <hyperlink ref="C37" location="'42'!A1" display="Gestione dell'elettorato"/>
    <hyperlink ref="C38" location="'43'!A1" display="Gestione degli alloggi pubblici"/>
    <hyperlink ref="C39" location="'44'!A1" display="Gestione del diritto allo studio"/>
    <hyperlink ref="F6" location="'Prospetto Finale'!A1" display="Vai al prospetto finale"/>
    <hyperlink ref="F8" location="'Misure riduzione del rischio'!A1" display="Vai alle Misure riduzione rischio"/>
    <hyperlink ref="C17" location="'12'!A1" display="Gestione delle sanzioni per violazione del CDS"/>
  </hyperlinks>
  <pageMargins left="0.70866141732283472" right="0.70866141732283472" top="0.74803149606299213" bottom="0.74803149606299213"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46</v>
      </c>
      <c r="G7" s="8" t="s">
        <v>45</v>
      </c>
      <c r="H7">
        <v>2</v>
      </c>
    </row>
    <row r="8" spans="1:8" ht="30" customHeight="1" thickBot="1" x14ac:dyDescent="0.3">
      <c r="A8" s="23" t="s">
        <v>49</v>
      </c>
      <c r="B8" s="22">
        <f>VLOOKUP(B7,G5:H10,2,FALSE)</f>
        <v>3</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8" t="s">
        <v>119</v>
      </c>
      <c r="B46" s="116"/>
    </row>
    <row r="47" spans="1:8" ht="63.75" customHeight="1" thickBot="1" x14ac:dyDescent="0.3">
      <c r="A47" s="114" t="s">
        <v>184</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8</v>
      </c>
      <c r="D2" s="103" t="s">
        <v>80</v>
      </c>
      <c r="E2" s="104"/>
      <c r="F2" s="65" t="s">
        <v>36</v>
      </c>
      <c r="H2" t="s">
        <v>36</v>
      </c>
    </row>
    <row r="3" spans="1:8" ht="45" customHeight="1" thickBot="1" x14ac:dyDescent="0.3">
      <c r="A3" s="110" t="s">
        <v>121</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92</v>
      </c>
      <c r="G35" s="11" t="s">
        <v>72</v>
      </c>
      <c r="H35">
        <v>4</v>
      </c>
    </row>
    <row r="36" spans="1:8" ht="30" customHeight="1" thickBot="1" x14ac:dyDescent="0.3">
      <c r="A36" s="15" t="s">
        <v>49</v>
      </c>
      <c r="B36" s="30">
        <f>VLOOKUP(B35,G48:H54,2,FALSE)</f>
        <v>1</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8" t="s">
        <v>119</v>
      </c>
      <c r="B46" s="116"/>
    </row>
    <row r="47" spans="1:8" ht="80.25" customHeight="1" thickBot="1" x14ac:dyDescent="0.3">
      <c r="A47" s="114" t="s">
        <v>229</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3" zoomScaleNormal="100" zoomScaleSheetLayoutView="100" workbookViewId="0">
      <selection activeCell="J9" sqref="J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7</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48</v>
      </c>
      <c r="G7" s="8" t="s">
        <v>45</v>
      </c>
      <c r="H7">
        <v>2</v>
      </c>
    </row>
    <row r="8" spans="1:8" ht="30" customHeight="1" thickBot="1" x14ac:dyDescent="0.3">
      <c r="A8" s="23" t="s">
        <v>49</v>
      </c>
      <c r="B8" s="22">
        <f>VLOOKUP(B7,G5:H10,2,FALSE)</f>
        <v>5</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4</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103</v>
      </c>
      <c r="G29" s="11" t="s">
        <v>66</v>
      </c>
      <c r="H29">
        <v>5</v>
      </c>
    </row>
    <row r="30" spans="1:8" ht="30" customHeight="1" thickBot="1" x14ac:dyDescent="0.3">
      <c r="A30" s="15" t="s">
        <v>49</v>
      </c>
      <c r="B30" s="30">
        <f>VLOOKUP(B29,G38:H43,2,FALSE)</f>
        <v>2</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92</v>
      </c>
      <c r="G35" s="11" t="s">
        <v>72</v>
      </c>
      <c r="H35">
        <v>4</v>
      </c>
    </row>
    <row r="36" spans="1:8" ht="30" customHeight="1" thickBot="1" x14ac:dyDescent="0.3">
      <c r="A36" s="15" t="s">
        <v>49</v>
      </c>
      <c r="B36" s="30">
        <f>VLOOKUP(B35,G48:H54,2,FALSE)</f>
        <v>1</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7</v>
      </c>
    </row>
    <row r="45" spans="1:8" ht="30" customHeight="1" thickBot="1" x14ac:dyDescent="0.3">
      <c r="A45" s="34"/>
      <c r="B45" s="35"/>
    </row>
    <row r="46" spans="1:8" ht="30" customHeight="1" thickBot="1" x14ac:dyDescent="0.3">
      <c r="A46" s="108" t="s">
        <v>119</v>
      </c>
      <c r="B46" s="116"/>
    </row>
    <row r="47" spans="1:8" ht="69" customHeight="1" thickBot="1" x14ac:dyDescent="0.3">
      <c r="A47" s="114" t="s">
        <v>185</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8</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103</v>
      </c>
      <c r="G29" s="11" t="s">
        <v>66</v>
      </c>
      <c r="H29">
        <v>5</v>
      </c>
    </row>
    <row r="30" spans="1:8" ht="30" customHeight="1" thickBot="1" x14ac:dyDescent="0.3">
      <c r="A30" s="15" t="s">
        <v>49</v>
      </c>
      <c r="B30" s="30">
        <f>VLOOKUP(B29,G38:H43,2,FALSE)</f>
        <v>2</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92</v>
      </c>
      <c r="G35" s="11" t="s">
        <v>72</v>
      </c>
      <c r="H35">
        <v>4</v>
      </c>
    </row>
    <row r="36" spans="1:8" ht="30" customHeight="1" thickBot="1" x14ac:dyDescent="0.3">
      <c r="A36" s="15" t="s">
        <v>49</v>
      </c>
      <c r="B36" s="30">
        <f>VLOOKUP(B35,G48:H54,2,FALSE)</f>
        <v>1</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6.7083333333333339</v>
      </c>
    </row>
    <row r="45" spans="1:8" ht="30" customHeight="1" thickBot="1" x14ac:dyDescent="0.3">
      <c r="A45" s="34"/>
      <c r="B45" s="35"/>
    </row>
    <row r="46" spans="1:8" ht="30" customHeight="1" thickBot="1" x14ac:dyDescent="0.3">
      <c r="A46" s="108" t="s">
        <v>119</v>
      </c>
      <c r="B46" s="116"/>
    </row>
    <row r="47" spans="1:8" ht="68.25" customHeight="1" thickBot="1" x14ac:dyDescent="0.3">
      <c r="A47" s="114" t="s">
        <v>185</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B1" sqref="B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9</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08" t="s">
        <v>119</v>
      </c>
      <c r="B46" s="116"/>
    </row>
    <row r="47" spans="1:8" ht="34.5" customHeight="1" thickBot="1" x14ac:dyDescent="0.3">
      <c r="A47" s="114" t="s">
        <v>186</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12</v>
      </c>
      <c r="D2" s="103" t="s">
        <v>80</v>
      </c>
      <c r="E2" s="104"/>
      <c r="F2" s="65" t="s">
        <v>36</v>
      </c>
      <c r="H2" t="s">
        <v>36</v>
      </c>
    </row>
    <row r="3" spans="1:8" ht="45" customHeight="1" thickBot="1" x14ac:dyDescent="0.3">
      <c r="A3" s="110" t="s">
        <v>10</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08" t="s">
        <v>119</v>
      </c>
      <c r="B46" s="116"/>
    </row>
    <row r="47" spans="1:8" ht="69" customHeight="1" thickBot="1" x14ac:dyDescent="0.3">
      <c r="A47" s="114" t="s">
        <v>187</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13</v>
      </c>
      <c r="D2" s="103" t="s">
        <v>80</v>
      </c>
      <c r="E2" s="104"/>
      <c r="F2" s="65" t="s">
        <v>36</v>
      </c>
      <c r="H2" t="s">
        <v>36</v>
      </c>
    </row>
    <row r="3" spans="1:8" ht="45" customHeight="1" thickBot="1" x14ac:dyDescent="0.3">
      <c r="A3" s="110" t="s">
        <v>122</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8" t="s">
        <v>119</v>
      </c>
      <c r="B46" s="116"/>
    </row>
    <row r="47" spans="1:8" ht="66.75" customHeight="1" thickBot="1" x14ac:dyDescent="0.3">
      <c r="A47" s="114" t="s">
        <v>213</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14</v>
      </c>
      <c r="D2" s="103" t="s">
        <v>80</v>
      </c>
      <c r="E2" s="104"/>
      <c r="F2" s="65" t="s">
        <v>36</v>
      </c>
      <c r="H2" t="s">
        <v>36</v>
      </c>
    </row>
    <row r="3" spans="1:8" ht="45" customHeight="1" thickBot="1" x14ac:dyDescent="0.3">
      <c r="A3" s="110" t="s">
        <v>123</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46</v>
      </c>
      <c r="G7" s="8" t="s">
        <v>45</v>
      </c>
      <c r="H7">
        <v>2</v>
      </c>
    </row>
    <row r="8" spans="1:8" ht="30" customHeight="1" thickBot="1" x14ac:dyDescent="0.3">
      <c r="A8" s="23" t="s">
        <v>49</v>
      </c>
      <c r="B8" s="22">
        <f>VLOOKUP(B7,G5:H10,2,FALSE)</f>
        <v>3</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3.3333333333333335</v>
      </c>
    </row>
    <row r="45" spans="1:8" ht="30" customHeight="1" thickBot="1" x14ac:dyDescent="0.3">
      <c r="A45" s="34"/>
      <c r="B45" s="35"/>
    </row>
    <row r="46" spans="1:8" ht="30" customHeight="1" thickBot="1" x14ac:dyDescent="0.3">
      <c r="A46" s="108" t="s">
        <v>119</v>
      </c>
      <c r="B46" s="116"/>
    </row>
    <row r="47" spans="1:8" ht="84" customHeight="1" thickBot="1" x14ac:dyDescent="0.3">
      <c r="A47" s="114" t="s">
        <v>188</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15</v>
      </c>
      <c r="D2" s="103" t="s">
        <v>80</v>
      </c>
      <c r="E2" s="104"/>
      <c r="F2" s="65" t="s">
        <v>36</v>
      </c>
      <c r="H2" t="s">
        <v>36</v>
      </c>
    </row>
    <row r="3" spans="1:8" ht="45" customHeight="1" thickBot="1" x14ac:dyDescent="0.3">
      <c r="A3" s="110" t="s">
        <v>11</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3.958333333333333</v>
      </c>
    </row>
    <row r="45" spans="1:8" ht="30" customHeight="1" thickBot="1" x14ac:dyDescent="0.3">
      <c r="A45" s="34"/>
      <c r="B45" s="35"/>
    </row>
    <row r="46" spans="1:8" ht="30" customHeight="1" thickBot="1" x14ac:dyDescent="0.3">
      <c r="A46" s="108" t="s">
        <v>119</v>
      </c>
      <c r="B46" s="116"/>
    </row>
    <row r="47" spans="1:8" ht="51.75" customHeight="1" thickBot="1" x14ac:dyDescent="0.3">
      <c r="A47" s="114" t="s">
        <v>214</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16</v>
      </c>
      <c r="D2" s="103" t="s">
        <v>80</v>
      </c>
      <c r="E2" s="104"/>
      <c r="F2" s="65" t="s">
        <v>36</v>
      </c>
      <c r="H2" t="s">
        <v>36</v>
      </c>
    </row>
    <row r="3" spans="1:8" ht="45" customHeight="1" thickBot="1" x14ac:dyDescent="0.3">
      <c r="A3" s="110" t="s">
        <v>12</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48</v>
      </c>
      <c r="G7" s="8" t="s">
        <v>45</v>
      </c>
      <c r="H7">
        <v>2</v>
      </c>
    </row>
    <row r="8" spans="1:8" ht="30" customHeight="1" thickBot="1" x14ac:dyDescent="0.3">
      <c r="A8" s="23" t="s">
        <v>49</v>
      </c>
      <c r="B8" s="22">
        <f>VLOOKUP(B7,G5:H10,2,FALSE)</f>
        <v>5</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08" t="s">
        <v>119</v>
      </c>
      <c r="B46" s="116"/>
    </row>
    <row r="47" spans="1:8" ht="69" customHeight="1" thickBot="1" x14ac:dyDescent="0.3">
      <c r="A47" s="114" t="s">
        <v>215</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221"/>
  <sheetViews>
    <sheetView view="pageBreakPreview" topLeftCell="A19" zoomScaleNormal="100" zoomScaleSheetLayoutView="100" workbookViewId="0">
      <selection activeCell="A12" sqref="A12:F12"/>
    </sheetView>
  </sheetViews>
  <sheetFormatPr defaultRowHeight="15" x14ac:dyDescent="0.25"/>
  <cols>
    <col min="1" max="1" width="3.28515625" style="39" customWidth="1"/>
    <col min="2" max="2" width="123.42578125" customWidth="1"/>
    <col min="3" max="3" width="16.28515625" style="47" customWidth="1"/>
    <col min="4" max="4" width="18" style="47" customWidth="1"/>
    <col min="5" max="5" width="15" style="47" customWidth="1"/>
    <col min="6" max="6" width="5.85546875" style="44"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0" t="s">
        <v>226</v>
      </c>
      <c r="B1" s="90"/>
      <c r="C1" s="90"/>
      <c r="D1" s="90"/>
      <c r="E1" s="90"/>
      <c r="F1" s="90"/>
    </row>
    <row r="2" spans="1:8" ht="19.5" thickBot="1" x14ac:dyDescent="0.3">
      <c r="A2" s="91" t="s">
        <v>224</v>
      </c>
      <c r="B2" s="91"/>
      <c r="C2" s="91"/>
      <c r="D2" s="91"/>
      <c r="E2" s="91"/>
      <c r="F2" s="91"/>
      <c r="H2" s="67" t="s">
        <v>81</v>
      </c>
    </row>
    <row r="3" spans="1:8" ht="10.5" customHeight="1" thickBot="1" x14ac:dyDescent="0.3">
      <c r="A3" s="62"/>
      <c r="B3" s="62"/>
      <c r="C3" s="72"/>
      <c r="D3" s="72"/>
      <c r="E3" s="72"/>
      <c r="F3" s="62"/>
      <c r="H3" s="68"/>
    </row>
    <row r="4" spans="1:8" ht="51.75" customHeight="1" thickBot="1" x14ac:dyDescent="0.3">
      <c r="A4" s="92" t="s">
        <v>237</v>
      </c>
      <c r="B4" s="92"/>
      <c r="C4" s="92"/>
      <c r="D4" s="92"/>
      <c r="E4" s="92"/>
      <c r="F4" s="92"/>
      <c r="H4" s="67" t="s">
        <v>207</v>
      </c>
    </row>
    <row r="5" spans="1:8" ht="7.5" customHeight="1" x14ac:dyDescent="0.25">
      <c r="A5" s="38"/>
      <c r="B5" s="5"/>
      <c r="C5" s="50"/>
      <c r="D5" s="50"/>
      <c r="E5" s="50"/>
      <c r="F5" s="48"/>
    </row>
    <row r="6" spans="1:8" ht="36.75" customHeight="1" x14ac:dyDescent="0.25"/>
    <row r="7" spans="1:8" ht="4.5" customHeight="1" x14ac:dyDescent="0.25">
      <c r="A7" s="40"/>
    </row>
    <row r="8" spans="1:8" ht="12.75" customHeight="1" x14ac:dyDescent="0.25">
      <c r="A8" s="40"/>
    </row>
    <row r="9" spans="1:8" ht="3" customHeight="1" x14ac:dyDescent="0.25">
      <c r="A9" s="41"/>
    </row>
    <row r="10" spans="1:8" x14ac:dyDescent="0.25">
      <c r="A10" s="93" t="s">
        <v>135</v>
      </c>
      <c r="B10" s="94"/>
      <c r="C10" s="94"/>
      <c r="D10" s="94"/>
      <c r="E10" s="94"/>
      <c r="F10" s="95"/>
    </row>
    <row r="11" spans="1:8" x14ac:dyDescent="0.25">
      <c r="A11" s="87" t="s">
        <v>136</v>
      </c>
      <c r="B11" s="88"/>
      <c r="C11" s="88"/>
      <c r="D11" s="88"/>
      <c r="E11" s="88"/>
      <c r="F11" s="89"/>
    </row>
    <row r="12" spans="1:8" ht="30" customHeight="1" x14ac:dyDescent="0.25">
      <c r="A12" s="87" t="s">
        <v>137</v>
      </c>
      <c r="B12" s="88"/>
      <c r="C12" s="88"/>
      <c r="D12" s="88"/>
      <c r="E12" s="88"/>
      <c r="F12" s="89"/>
    </row>
    <row r="13" spans="1:8" ht="20.25" customHeight="1" x14ac:dyDescent="0.25">
      <c r="A13" s="87" t="s">
        <v>138</v>
      </c>
      <c r="B13" s="88"/>
      <c r="C13" s="88"/>
      <c r="D13" s="88"/>
      <c r="E13" s="88"/>
      <c r="F13" s="89"/>
    </row>
    <row r="14" spans="1:8" ht="16.5" customHeight="1" x14ac:dyDescent="0.25">
      <c r="A14" s="87" t="s">
        <v>139</v>
      </c>
      <c r="B14" s="88"/>
      <c r="C14" s="88"/>
      <c r="D14" s="88"/>
      <c r="E14" s="88"/>
      <c r="F14" s="89"/>
    </row>
    <row r="15" spans="1:8" ht="23.25" customHeight="1" x14ac:dyDescent="0.25">
      <c r="A15" s="96" t="s">
        <v>227</v>
      </c>
      <c r="B15" s="97"/>
      <c r="C15" s="97"/>
      <c r="D15" s="97"/>
      <c r="E15" s="97"/>
      <c r="F15" s="98"/>
    </row>
    <row r="16" spans="1:8" ht="20.25" customHeight="1" x14ac:dyDescent="0.25">
      <c r="A16" s="99" t="s">
        <v>225</v>
      </c>
      <c r="B16" s="99"/>
      <c r="C16" s="99"/>
      <c r="D16" s="99"/>
      <c r="E16" s="99"/>
      <c r="F16" s="99"/>
    </row>
    <row r="17" spans="1:6" ht="34.5" customHeight="1" x14ac:dyDescent="0.25">
      <c r="A17" s="100" t="s">
        <v>140</v>
      </c>
      <c r="B17" s="100"/>
      <c r="C17" s="100"/>
      <c r="D17" s="100"/>
      <c r="E17" s="100"/>
      <c r="F17" s="100"/>
    </row>
    <row r="18" spans="1:6" ht="18.75" x14ac:dyDescent="0.3">
      <c r="B18" s="51" t="s">
        <v>204</v>
      </c>
      <c r="C18" s="52" t="s">
        <v>142</v>
      </c>
      <c r="D18" s="52" t="s">
        <v>143</v>
      </c>
      <c r="E18" s="52" t="s">
        <v>144</v>
      </c>
    </row>
    <row r="19" spans="1:6" ht="5.25" customHeight="1" x14ac:dyDescent="0.25">
      <c r="C19" s="46"/>
      <c r="D19" s="46"/>
      <c r="E19" s="46"/>
    </row>
    <row r="20" spans="1:6" x14ac:dyDescent="0.25">
      <c r="B20" t="s">
        <v>177</v>
      </c>
      <c r="C20" s="46">
        <v>2.5</v>
      </c>
      <c r="D20" s="46">
        <v>1.5</v>
      </c>
      <c r="E20" s="46">
        <v>3.75</v>
      </c>
    </row>
    <row r="21" spans="1:6" x14ac:dyDescent="0.25">
      <c r="B21" t="s">
        <v>141</v>
      </c>
      <c r="C21" s="46">
        <v>2</v>
      </c>
      <c r="D21" s="46">
        <v>1.25</v>
      </c>
      <c r="E21" s="46">
        <v>2.5</v>
      </c>
    </row>
    <row r="22" spans="1:6" x14ac:dyDescent="0.25">
      <c r="B22" t="s">
        <v>178</v>
      </c>
      <c r="C22" s="46">
        <v>3.5</v>
      </c>
      <c r="D22" s="46">
        <v>1.5</v>
      </c>
      <c r="E22" s="46">
        <v>5.25</v>
      </c>
    </row>
    <row r="23" spans="1:6" x14ac:dyDescent="0.25">
      <c r="B23" t="s">
        <v>179</v>
      </c>
      <c r="C23" s="46">
        <v>2.8333333333333335</v>
      </c>
      <c r="D23" s="46">
        <v>1.5</v>
      </c>
      <c r="E23" s="46">
        <v>4.25</v>
      </c>
    </row>
    <row r="24" spans="1:6" x14ac:dyDescent="0.25">
      <c r="B24" t="s">
        <v>180</v>
      </c>
      <c r="C24" s="46">
        <v>1.8333333333333333</v>
      </c>
      <c r="D24" s="46">
        <v>1.5</v>
      </c>
      <c r="E24" s="46">
        <v>3.75</v>
      </c>
    </row>
    <row r="25" spans="1:6" x14ac:dyDescent="0.25">
      <c r="B25" t="s">
        <v>151</v>
      </c>
      <c r="C25" s="74">
        <v>2.1666666666666665</v>
      </c>
      <c r="D25" s="46">
        <v>1</v>
      </c>
      <c r="E25" s="46">
        <v>2.1666666666666665</v>
      </c>
    </row>
    <row r="26" spans="1:6" x14ac:dyDescent="0.25">
      <c r="B26" t="s">
        <v>152</v>
      </c>
      <c r="C26" s="46">
        <v>3.3333333333333335</v>
      </c>
      <c r="D26">
        <v>1</v>
      </c>
      <c r="E26" s="46">
        <v>3.3333333333333335</v>
      </c>
    </row>
    <row r="27" spans="1:6" x14ac:dyDescent="0.25">
      <c r="B27" t="s">
        <v>153</v>
      </c>
      <c r="C27" s="46">
        <v>3.1666666666666665</v>
      </c>
      <c r="D27" s="46">
        <v>1.25</v>
      </c>
      <c r="E27" s="46">
        <v>3.958333333333333</v>
      </c>
    </row>
    <row r="28" spans="1:6" x14ac:dyDescent="0.25">
      <c r="B28" t="s">
        <v>154</v>
      </c>
      <c r="C28" s="46">
        <v>3.8333333333333335</v>
      </c>
      <c r="D28">
        <v>1.25</v>
      </c>
      <c r="E28" s="46">
        <v>4.791666666666667</v>
      </c>
    </row>
    <row r="29" spans="1:6" x14ac:dyDescent="0.25">
      <c r="B29" t="s">
        <v>155</v>
      </c>
      <c r="C29" s="46">
        <v>1.8333333333333333</v>
      </c>
      <c r="D29" s="46">
        <v>2.25</v>
      </c>
      <c r="E29" s="46">
        <v>4.125</v>
      </c>
    </row>
    <row r="30" spans="1:6" x14ac:dyDescent="0.25">
      <c r="B30" t="s">
        <v>156</v>
      </c>
      <c r="C30" s="46">
        <v>2.1666666666666665</v>
      </c>
      <c r="D30" s="46">
        <v>1</v>
      </c>
      <c r="E30" s="46">
        <v>2.1666666666666665</v>
      </c>
    </row>
    <row r="31" spans="1:6" x14ac:dyDescent="0.25">
      <c r="B31" t="s">
        <v>157</v>
      </c>
      <c r="C31" s="46">
        <v>2</v>
      </c>
      <c r="D31">
        <v>1</v>
      </c>
      <c r="E31" s="46">
        <v>2</v>
      </c>
    </row>
    <row r="32" spans="1:6" x14ac:dyDescent="0.25">
      <c r="B32" t="s">
        <v>158</v>
      </c>
      <c r="C32" s="46">
        <v>3.6666666666666665</v>
      </c>
      <c r="D32">
        <v>1.25</v>
      </c>
      <c r="E32" s="46">
        <v>4.583333333333333</v>
      </c>
    </row>
    <row r="33" spans="2:5" x14ac:dyDescent="0.25">
      <c r="B33" t="s">
        <v>159</v>
      </c>
      <c r="C33" s="46">
        <v>1.1666666666666667</v>
      </c>
      <c r="D33" s="46">
        <v>0.75</v>
      </c>
      <c r="E33" s="46">
        <v>0.875</v>
      </c>
    </row>
    <row r="34" spans="2:5" x14ac:dyDescent="0.25">
      <c r="B34" t="s">
        <v>160</v>
      </c>
      <c r="C34" s="74">
        <v>1.1666666666666667</v>
      </c>
      <c r="D34">
        <v>0.75</v>
      </c>
      <c r="E34" s="46">
        <v>0.875</v>
      </c>
    </row>
    <row r="35" spans="2:5" x14ac:dyDescent="0.25">
      <c r="B35" t="s">
        <v>161</v>
      </c>
      <c r="C35" s="46">
        <v>2.1666666666666665</v>
      </c>
      <c r="D35" s="46">
        <v>1</v>
      </c>
      <c r="E35" s="46">
        <v>2.1666666666666665</v>
      </c>
    </row>
    <row r="36" spans="2:5" x14ac:dyDescent="0.25">
      <c r="B36" t="s">
        <v>162</v>
      </c>
      <c r="C36" s="46">
        <v>2.5</v>
      </c>
      <c r="D36" s="46">
        <v>1.25</v>
      </c>
      <c r="E36" s="46">
        <v>3.125</v>
      </c>
    </row>
    <row r="37" spans="2:5" x14ac:dyDescent="0.25">
      <c r="B37" t="s">
        <v>163</v>
      </c>
      <c r="C37" s="46">
        <v>3</v>
      </c>
      <c r="D37">
        <v>1.25</v>
      </c>
      <c r="E37" s="46">
        <v>3.75</v>
      </c>
    </row>
    <row r="38" spans="2:5" x14ac:dyDescent="0.25">
      <c r="B38" t="s">
        <v>164</v>
      </c>
      <c r="C38" s="46">
        <v>2.6666666666666665</v>
      </c>
      <c r="D38">
        <v>1.25</v>
      </c>
      <c r="E38" s="46">
        <v>3.333333333333333</v>
      </c>
    </row>
    <row r="39" spans="2:5" x14ac:dyDescent="0.25">
      <c r="B39" t="s">
        <v>165</v>
      </c>
      <c r="C39" s="46">
        <v>1.3333333333333333</v>
      </c>
      <c r="D39" s="46">
        <v>1.75</v>
      </c>
      <c r="E39" s="46">
        <v>2.333333333333333</v>
      </c>
    </row>
    <row r="40" spans="2:5" x14ac:dyDescent="0.25">
      <c r="B40" t="s">
        <v>166</v>
      </c>
      <c r="C40" s="74">
        <v>1.3333333333333333</v>
      </c>
      <c r="D40" s="46">
        <v>1.25</v>
      </c>
      <c r="E40" s="46">
        <v>1.6666666666666665</v>
      </c>
    </row>
    <row r="41" spans="2:5" x14ac:dyDescent="0.25">
      <c r="B41" t="s">
        <v>167</v>
      </c>
      <c r="C41" s="46">
        <v>3.3333333333333335</v>
      </c>
      <c r="D41" s="46">
        <v>1.75</v>
      </c>
      <c r="E41" s="46">
        <v>5.8333333333333339</v>
      </c>
    </row>
    <row r="42" spans="2:5" x14ac:dyDescent="0.25">
      <c r="B42" t="s">
        <v>168</v>
      </c>
      <c r="C42" s="46">
        <v>1.8333333333333333</v>
      </c>
      <c r="D42">
        <v>1.75</v>
      </c>
      <c r="E42" s="46">
        <v>3.208333333333333</v>
      </c>
    </row>
    <row r="43" spans="2:5" x14ac:dyDescent="0.25">
      <c r="B43" t="s">
        <v>169</v>
      </c>
      <c r="C43" s="46">
        <v>1.1666666666666667</v>
      </c>
      <c r="D43" s="46">
        <v>0.75</v>
      </c>
      <c r="E43" s="46">
        <v>0.875</v>
      </c>
    </row>
    <row r="44" spans="2:5" x14ac:dyDescent="0.25">
      <c r="B44" t="s">
        <v>170</v>
      </c>
      <c r="C44" s="46">
        <v>2</v>
      </c>
      <c r="D44">
        <v>0.75</v>
      </c>
      <c r="E44" s="46">
        <v>1.5</v>
      </c>
    </row>
    <row r="45" spans="2:5" x14ac:dyDescent="0.25">
      <c r="B45" t="s">
        <v>171</v>
      </c>
      <c r="C45" s="46">
        <v>2.6666666666666665</v>
      </c>
      <c r="D45">
        <v>0.75</v>
      </c>
      <c r="E45" s="46">
        <v>2</v>
      </c>
    </row>
    <row r="46" spans="2:5" x14ac:dyDescent="0.25">
      <c r="B46" t="s">
        <v>172</v>
      </c>
      <c r="C46" s="74">
        <v>2.6666666666666665</v>
      </c>
      <c r="D46" s="46">
        <v>1.25</v>
      </c>
      <c r="E46" s="46">
        <v>3.333333333333333</v>
      </c>
    </row>
    <row r="47" spans="2:5" x14ac:dyDescent="0.25">
      <c r="C47"/>
      <c r="D47"/>
      <c r="E47"/>
    </row>
    <row r="48" spans="2: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s="46"/>
      <c r="D69" s="46"/>
      <c r="E69" s="46"/>
    </row>
    <row r="70" spans="3:5" x14ac:dyDescent="0.25">
      <c r="C70" s="46"/>
      <c r="D70" s="46"/>
      <c r="E70" s="46"/>
    </row>
    <row r="71" spans="3:5" x14ac:dyDescent="0.25">
      <c r="C71" s="46"/>
      <c r="D71" s="46"/>
      <c r="E71" s="46"/>
    </row>
    <row r="72" spans="3:5" x14ac:dyDescent="0.25">
      <c r="C72" s="46"/>
      <c r="D72" s="46"/>
      <c r="E72" s="46"/>
    </row>
    <row r="73" spans="3:5" x14ac:dyDescent="0.25">
      <c r="C73" s="46"/>
      <c r="D73" s="46"/>
      <c r="E73" s="46"/>
    </row>
    <row r="74" spans="3:5" x14ac:dyDescent="0.25">
      <c r="C74" s="46"/>
      <c r="D74" s="46"/>
      <c r="E74" s="46"/>
    </row>
    <row r="75" spans="3:5" x14ac:dyDescent="0.25">
      <c r="C75" s="46"/>
      <c r="D75" s="46"/>
      <c r="E75" s="46"/>
    </row>
    <row r="76" spans="3:5" x14ac:dyDescent="0.25">
      <c r="C76" s="46"/>
      <c r="D76" s="46"/>
      <c r="E76" s="46"/>
    </row>
    <row r="77" spans="3:5" x14ac:dyDescent="0.25">
      <c r="C77" s="46"/>
      <c r="D77" s="46"/>
      <c r="E77" s="46"/>
    </row>
    <row r="78" spans="3:5" x14ac:dyDescent="0.25">
      <c r="C78" s="46"/>
      <c r="D78" s="46"/>
      <c r="E78" s="46"/>
    </row>
    <row r="79" spans="3:5" x14ac:dyDescent="0.25">
      <c r="C79" s="46"/>
      <c r="D79" s="46"/>
      <c r="E79" s="46"/>
    </row>
    <row r="80" spans="3:5" x14ac:dyDescent="0.25">
      <c r="C80" s="46"/>
      <c r="D80" s="46"/>
      <c r="E80" s="46"/>
    </row>
    <row r="81" spans="3:5" x14ac:dyDescent="0.25">
      <c r="C81" s="46"/>
      <c r="D81" s="46"/>
      <c r="E81" s="46"/>
    </row>
    <row r="82" spans="3:5" x14ac:dyDescent="0.25">
      <c r="C82" s="46"/>
      <c r="D82" s="46"/>
      <c r="E82" s="46"/>
    </row>
    <row r="83" spans="3:5" x14ac:dyDescent="0.25">
      <c r="C83" s="46"/>
      <c r="D83" s="46"/>
      <c r="E83" s="46"/>
    </row>
    <row r="84" spans="3:5" x14ac:dyDescent="0.25">
      <c r="C84" s="46"/>
      <c r="D84" s="46"/>
      <c r="E84" s="46"/>
    </row>
    <row r="85" spans="3:5" x14ac:dyDescent="0.25">
      <c r="C85" s="46"/>
      <c r="D85" s="46"/>
      <c r="E85" s="46"/>
    </row>
    <row r="86" spans="3:5" x14ac:dyDescent="0.25">
      <c r="C86" s="46"/>
      <c r="D86" s="46"/>
      <c r="E86" s="46"/>
    </row>
    <row r="87" spans="3:5" x14ac:dyDescent="0.25">
      <c r="C87" s="46"/>
      <c r="D87" s="46"/>
      <c r="E87" s="46"/>
    </row>
    <row r="88" spans="3:5" x14ac:dyDescent="0.25">
      <c r="C88" s="46"/>
      <c r="D88" s="46"/>
      <c r="E88" s="46"/>
    </row>
    <row r="89" spans="3:5" x14ac:dyDescent="0.25">
      <c r="C89" s="46"/>
      <c r="D89" s="46"/>
      <c r="E89" s="46"/>
    </row>
    <row r="90" spans="3:5" x14ac:dyDescent="0.25">
      <c r="C90" s="46"/>
      <c r="D90" s="46"/>
      <c r="E90" s="46"/>
    </row>
    <row r="91" spans="3:5" x14ac:dyDescent="0.25">
      <c r="C91" s="46"/>
      <c r="D91" s="46"/>
      <c r="E91" s="46"/>
    </row>
    <row r="92" spans="3:5" x14ac:dyDescent="0.25">
      <c r="C92" s="46"/>
      <c r="D92" s="46"/>
      <c r="E92" s="46"/>
    </row>
    <row r="93" spans="3:5" x14ac:dyDescent="0.25">
      <c r="C93" s="46"/>
      <c r="D93" s="46"/>
      <c r="E93" s="46"/>
    </row>
    <row r="94" spans="3:5" x14ac:dyDescent="0.25">
      <c r="C94" s="46"/>
      <c r="D94" s="46"/>
      <c r="E94" s="46"/>
    </row>
    <row r="95" spans="3:5" x14ac:dyDescent="0.25">
      <c r="C95" s="46"/>
      <c r="D95" s="46"/>
      <c r="E95" s="46"/>
    </row>
    <row r="96" spans="3:5" x14ac:dyDescent="0.25">
      <c r="C96" s="46"/>
      <c r="D96" s="46"/>
      <c r="E96" s="46"/>
    </row>
    <row r="97" spans="3:5" x14ac:dyDescent="0.25">
      <c r="C97" s="46"/>
      <c r="D97" s="46"/>
      <c r="E97" s="46"/>
    </row>
    <row r="98" spans="3:5" x14ac:dyDescent="0.25">
      <c r="C98" s="46"/>
      <c r="D98" s="46"/>
      <c r="E98" s="46"/>
    </row>
    <row r="99" spans="3:5" x14ac:dyDescent="0.25">
      <c r="C99" s="46"/>
      <c r="D99" s="46"/>
      <c r="E99" s="46"/>
    </row>
    <row r="100" spans="3:5" x14ac:dyDescent="0.25">
      <c r="C100" s="46"/>
      <c r="D100" s="46"/>
      <c r="E100" s="46"/>
    </row>
    <row r="101" spans="3:5" x14ac:dyDescent="0.25">
      <c r="C101" s="46"/>
      <c r="D101" s="46"/>
      <c r="E101" s="46"/>
    </row>
    <row r="102" spans="3:5" x14ac:dyDescent="0.25">
      <c r="C102" s="46"/>
      <c r="D102" s="46"/>
      <c r="E102" s="46"/>
    </row>
    <row r="103" spans="3:5" x14ac:dyDescent="0.25">
      <c r="C103" s="46"/>
      <c r="D103" s="46"/>
      <c r="E103" s="46"/>
    </row>
    <row r="104" spans="3:5" x14ac:dyDescent="0.25">
      <c r="C104" s="46"/>
      <c r="D104" s="46"/>
      <c r="E104" s="46"/>
    </row>
    <row r="105" spans="3:5" x14ac:dyDescent="0.25">
      <c r="C105" s="46"/>
      <c r="D105" s="46"/>
      <c r="E105" s="46"/>
    </row>
    <row r="106" spans="3:5" x14ac:dyDescent="0.25">
      <c r="C106" s="46"/>
      <c r="D106" s="46"/>
      <c r="E106" s="46"/>
    </row>
    <row r="107" spans="3:5" x14ac:dyDescent="0.25">
      <c r="C107" s="46"/>
      <c r="D107" s="46"/>
      <c r="E107" s="46"/>
    </row>
    <row r="108" spans="3:5" x14ac:dyDescent="0.25">
      <c r="C108" s="46"/>
      <c r="D108" s="46"/>
      <c r="E108" s="46"/>
    </row>
    <row r="109" spans="3:5" x14ac:dyDescent="0.25">
      <c r="C109" s="46"/>
      <c r="D109" s="46"/>
      <c r="E109" s="46"/>
    </row>
    <row r="110" spans="3:5" x14ac:dyDescent="0.25">
      <c r="C110" s="46"/>
      <c r="D110" s="46"/>
      <c r="E110" s="46"/>
    </row>
    <row r="111" spans="3:5" x14ac:dyDescent="0.25">
      <c r="C111" s="46"/>
      <c r="D111" s="46"/>
      <c r="E111" s="46"/>
    </row>
    <row r="112" spans="3:5" x14ac:dyDescent="0.25">
      <c r="C112" s="46"/>
      <c r="D112" s="46"/>
      <c r="E112" s="46"/>
    </row>
    <row r="113" spans="3:5" x14ac:dyDescent="0.25">
      <c r="C113" s="46"/>
      <c r="D113" s="46"/>
      <c r="E113" s="46"/>
    </row>
    <row r="114" spans="3:5" x14ac:dyDescent="0.25">
      <c r="C114" s="46"/>
      <c r="D114" s="46"/>
      <c r="E114" s="46"/>
    </row>
    <row r="115" spans="3:5" x14ac:dyDescent="0.25">
      <c r="C115" s="46"/>
      <c r="D115" s="46"/>
      <c r="E115" s="46"/>
    </row>
    <row r="116" spans="3:5" x14ac:dyDescent="0.25">
      <c r="C116" s="46"/>
      <c r="D116" s="46"/>
      <c r="E116" s="46"/>
    </row>
    <row r="117" spans="3:5" x14ac:dyDescent="0.25">
      <c r="C117" s="46"/>
      <c r="D117" s="46"/>
      <c r="E117" s="46"/>
    </row>
    <row r="118" spans="3:5" x14ac:dyDescent="0.25">
      <c r="C118" s="46"/>
      <c r="D118" s="46"/>
      <c r="E118" s="46"/>
    </row>
    <row r="119" spans="3:5" x14ac:dyDescent="0.25">
      <c r="C119" s="46"/>
      <c r="D119" s="46"/>
      <c r="E119" s="46"/>
    </row>
    <row r="120" spans="3:5" x14ac:dyDescent="0.25">
      <c r="C120" s="46"/>
      <c r="D120" s="46"/>
      <c r="E120" s="46"/>
    </row>
    <row r="121" spans="3:5" x14ac:dyDescent="0.25">
      <c r="C121" s="46"/>
      <c r="D121" s="46"/>
      <c r="E121" s="46"/>
    </row>
    <row r="122" spans="3:5" x14ac:dyDescent="0.25">
      <c r="C122" s="46"/>
      <c r="D122" s="46"/>
      <c r="E122" s="46"/>
    </row>
    <row r="123" spans="3:5" x14ac:dyDescent="0.25">
      <c r="C123" s="46"/>
      <c r="D123" s="46"/>
      <c r="E123" s="46"/>
    </row>
    <row r="124" spans="3:5" x14ac:dyDescent="0.25">
      <c r="C124" s="46"/>
      <c r="D124" s="46"/>
      <c r="E124" s="46"/>
    </row>
    <row r="125" spans="3:5" x14ac:dyDescent="0.25">
      <c r="C125" s="46"/>
      <c r="D125" s="46"/>
      <c r="E125" s="46"/>
    </row>
    <row r="126" spans="3:5" x14ac:dyDescent="0.25">
      <c r="C126" s="46"/>
      <c r="D126" s="46"/>
      <c r="E126" s="46"/>
    </row>
    <row r="127" spans="3:5" x14ac:dyDescent="0.25">
      <c r="C127" s="46"/>
      <c r="D127" s="46"/>
      <c r="E127" s="46"/>
    </row>
    <row r="128" spans="3:5" x14ac:dyDescent="0.25">
      <c r="C128" s="46"/>
      <c r="D128" s="46"/>
      <c r="E128" s="46"/>
    </row>
    <row r="129" spans="3:5" x14ac:dyDescent="0.25">
      <c r="C129" s="46"/>
      <c r="D129" s="46"/>
      <c r="E129" s="46"/>
    </row>
    <row r="130" spans="3:5" x14ac:dyDescent="0.25">
      <c r="C130" s="46"/>
      <c r="D130" s="46"/>
      <c r="E130" s="46"/>
    </row>
    <row r="131" spans="3:5" x14ac:dyDescent="0.25">
      <c r="C131" s="46"/>
      <c r="D131" s="46"/>
      <c r="E131" s="46"/>
    </row>
    <row r="132" spans="3:5" x14ac:dyDescent="0.25">
      <c r="C132" s="46"/>
      <c r="D132" s="46"/>
      <c r="E132" s="46"/>
    </row>
    <row r="133" spans="3:5" x14ac:dyDescent="0.25">
      <c r="C133" s="46"/>
      <c r="D133" s="46"/>
      <c r="E133" s="46"/>
    </row>
    <row r="134" spans="3:5" x14ac:dyDescent="0.25">
      <c r="C134" s="46"/>
      <c r="D134" s="46"/>
      <c r="E134" s="46"/>
    </row>
    <row r="135" spans="3:5" x14ac:dyDescent="0.25">
      <c r="C135" s="46"/>
      <c r="D135" s="46"/>
      <c r="E135" s="46"/>
    </row>
    <row r="136" spans="3:5" x14ac:dyDescent="0.25">
      <c r="C136" s="46"/>
      <c r="D136" s="46"/>
      <c r="E136" s="46"/>
    </row>
    <row r="137" spans="3:5" x14ac:dyDescent="0.25">
      <c r="C137" s="46"/>
      <c r="D137" s="46"/>
      <c r="E137" s="46"/>
    </row>
    <row r="138" spans="3:5" x14ac:dyDescent="0.25">
      <c r="C138" s="46"/>
      <c r="D138" s="46"/>
      <c r="E138" s="46"/>
    </row>
    <row r="139" spans="3:5" x14ac:dyDescent="0.25">
      <c r="C139" s="46"/>
      <c r="D139" s="46"/>
      <c r="E139" s="46"/>
    </row>
    <row r="140" spans="3:5" x14ac:dyDescent="0.25">
      <c r="C140" s="46"/>
      <c r="D140" s="46"/>
      <c r="E140" s="46"/>
    </row>
    <row r="141" spans="3:5" x14ac:dyDescent="0.25">
      <c r="C141" s="46"/>
      <c r="D141" s="46"/>
      <c r="E141" s="46"/>
    </row>
    <row r="142" spans="3:5" x14ac:dyDescent="0.25">
      <c r="C142" s="46"/>
      <c r="D142" s="46"/>
      <c r="E142" s="46"/>
    </row>
    <row r="143" spans="3:5" x14ac:dyDescent="0.25">
      <c r="C143" s="46"/>
      <c r="D143" s="46"/>
      <c r="E143" s="46"/>
    </row>
    <row r="144" spans="3:5" x14ac:dyDescent="0.25">
      <c r="C144" s="46"/>
      <c r="D144" s="46"/>
      <c r="E144" s="46"/>
    </row>
    <row r="145" spans="3:5" x14ac:dyDescent="0.25">
      <c r="C145" s="46"/>
      <c r="D145" s="46"/>
      <c r="E145" s="46"/>
    </row>
    <row r="146" spans="3:5" x14ac:dyDescent="0.25">
      <c r="C146" s="46"/>
      <c r="D146" s="46"/>
      <c r="E146" s="46"/>
    </row>
    <row r="147" spans="3:5" x14ac:dyDescent="0.25">
      <c r="C147" s="46"/>
      <c r="D147" s="46"/>
      <c r="E147" s="46"/>
    </row>
    <row r="148" spans="3:5" x14ac:dyDescent="0.25">
      <c r="C148" s="46"/>
      <c r="D148" s="46"/>
      <c r="E148" s="46"/>
    </row>
    <row r="149" spans="3:5" x14ac:dyDescent="0.25">
      <c r="C149" s="46"/>
      <c r="D149" s="46"/>
      <c r="E149" s="46"/>
    </row>
    <row r="150" spans="3:5" x14ac:dyDescent="0.25">
      <c r="C150" s="46"/>
      <c r="D150" s="46"/>
      <c r="E150" s="46"/>
    </row>
    <row r="151" spans="3:5" x14ac:dyDescent="0.25">
      <c r="C151" s="46"/>
      <c r="D151" s="46"/>
      <c r="E151" s="46"/>
    </row>
    <row r="152" spans="3:5" x14ac:dyDescent="0.25">
      <c r="C152" s="46"/>
      <c r="D152" s="46"/>
      <c r="E152" s="46"/>
    </row>
    <row r="153" spans="3:5" x14ac:dyDescent="0.25">
      <c r="C153" s="46"/>
      <c r="D153" s="46"/>
      <c r="E153" s="46"/>
    </row>
    <row r="154" spans="3:5" x14ac:dyDescent="0.25">
      <c r="C154" s="46"/>
      <c r="D154" s="46"/>
      <c r="E154" s="46"/>
    </row>
    <row r="155" spans="3:5" x14ac:dyDescent="0.25">
      <c r="C155" s="46"/>
      <c r="D155" s="46"/>
      <c r="E155" s="46"/>
    </row>
    <row r="156" spans="3:5" x14ac:dyDescent="0.25">
      <c r="C156" s="46"/>
      <c r="D156" s="46"/>
      <c r="E156" s="46"/>
    </row>
    <row r="157" spans="3:5" x14ac:dyDescent="0.25">
      <c r="C157" s="46"/>
      <c r="D157" s="46"/>
      <c r="E157" s="46"/>
    </row>
    <row r="158" spans="3:5" x14ac:dyDescent="0.25">
      <c r="C158" s="46"/>
      <c r="D158" s="46"/>
      <c r="E158" s="46"/>
    </row>
    <row r="159" spans="3:5" x14ac:dyDescent="0.25">
      <c r="C159" s="46"/>
      <c r="D159" s="46"/>
      <c r="E159" s="46"/>
    </row>
    <row r="160" spans="3:5" x14ac:dyDescent="0.25">
      <c r="C160" s="46"/>
      <c r="D160" s="46"/>
      <c r="E160" s="46"/>
    </row>
    <row r="161" spans="3:5" x14ac:dyDescent="0.25">
      <c r="C161" s="46"/>
      <c r="D161" s="46"/>
      <c r="E161" s="46"/>
    </row>
    <row r="162" spans="3:5" x14ac:dyDescent="0.25">
      <c r="C162" s="46"/>
      <c r="D162" s="46"/>
      <c r="E162" s="46"/>
    </row>
    <row r="163" spans="3:5" x14ac:dyDescent="0.25">
      <c r="C163" s="46"/>
      <c r="D163" s="46"/>
      <c r="E163" s="46"/>
    </row>
    <row r="164" spans="3:5" x14ac:dyDescent="0.25">
      <c r="C164" s="46"/>
      <c r="D164" s="46"/>
      <c r="E164" s="46"/>
    </row>
    <row r="165" spans="3:5" x14ac:dyDescent="0.25">
      <c r="C165" s="46"/>
      <c r="D165" s="46"/>
      <c r="E165" s="46"/>
    </row>
    <row r="166" spans="3:5" x14ac:dyDescent="0.25">
      <c r="C166" s="46"/>
      <c r="D166" s="46"/>
      <c r="E166" s="46"/>
    </row>
    <row r="167" spans="3:5" x14ac:dyDescent="0.25">
      <c r="C167" s="46"/>
      <c r="D167" s="46"/>
      <c r="E167" s="46"/>
    </row>
    <row r="168" spans="3:5" x14ac:dyDescent="0.25">
      <c r="C168" s="46"/>
      <c r="D168" s="46"/>
      <c r="E168" s="46"/>
    </row>
    <row r="169" spans="3:5" x14ac:dyDescent="0.25">
      <c r="C169" s="46"/>
      <c r="D169" s="46"/>
      <c r="E169" s="46"/>
    </row>
    <row r="170" spans="3:5" x14ac:dyDescent="0.25">
      <c r="C170" s="46"/>
      <c r="D170" s="46"/>
      <c r="E170" s="46"/>
    </row>
    <row r="171" spans="3:5" x14ac:dyDescent="0.25">
      <c r="C171" s="46"/>
      <c r="D171" s="46"/>
      <c r="E171" s="46"/>
    </row>
    <row r="172" spans="3:5" x14ac:dyDescent="0.25">
      <c r="C172" s="46"/>
      <c r="D172" s="46"/>
      <c r="E172" s="46"/>
    </row>
    <row r="173" spans="3:5" x14ac:dyDescent="0.25">
      <c r="C173" s="46"/>
      <c r="D173" s="46"/>
      <c r="E173" s="46"/>
    </row>
    <row r="174" spans="3:5" x14ac:dyDescent="0.25">
      <c r="C174" s="46"/>
      <c r="D174" s="46"/>
      <c r="E174" s="46"/>
    </row>
    <row r="175" spans="3:5" x14ac:dyDescent="0.25">
      <c r="C175" s="46"/>
      <c r="D175" s="46"/>
      <c r="E175" s="46"/>
    </row>
    <row r="176" spans="3:5" x14ac:dyDescent="0.25">
      <c r="C176" s="46"/>
      <c r="D176" s="46"/>
      <c r="E176" s="46"/>
    </row>
    <row r="177" spans="3:5" x14ac:dyDescent="0.25">
      <c r="C177" s="46"/>
      <c r="D177" s="46"/>
      <c r="E177" s="46"/>
    </row>
    <row r="178" spans="3:5" x14ac:dyDescent="0.25">
      <c r="C178" s="46"/>
      <c r="D178" s="46"/>
      <c r="E178" s="46"/>
    </row>
    <row r="179" spans="3:5" x14ac:dyDescent="0.25">
      <c r="C179" s="46"/>
      <c r="D179" s="46"/>
      <c r="E179" s="46"/>
    </row>
    <row r="180" spans="3:5" x14ac:dyDescent="0.25">
      <c r="C180" s="46"/>
      <c r="D180" s="46"/>
      <c r="E180" s="46"/>
    </row>
    <row r="181" spans="3:5" x14ac:dyDescent="0.25">
      <c r="C181" s="46"/>
      <c r="D181" s="46"/>
      <c r="E181" s="46"/>
    </row>
    <row r="182" spans="3:5" x14ac:dyDescent="0.25">
      <c r="C182" s="46"/>
      <c r="D182" s="46"/>
      <c r="E182" s="46"/>
    </row>
    <row r="183" spans="3:5" x14ac:dyDescent="0.25">
      <c r="C183" s="46"/>
      <c r="D183" s="46"/>
      <c r="E183" s="46"/>
    </row>
    <row r="184" spans="3:5" x14ac:dyDescent="0.25">
      <c r="C184" s="46"/>
      <c r="D184" s="46"/>
      <c r="E184" s="46"/>
    </row>
    <row r="185" spans="3:5" x14ac:dyDescent="0.25">
      <c r="C185" s="46"/>
      <c r="D185" s="46"/>
      <c r="E185" s="46"/>
    </row>
    <row r="186" spans="3:5" x14ac:dyDescent="0.25">
      <c r="C186" s="46"/>
      <c r="D186" s="46"/>
      <c r="E186" s="46"/>
    </row>
    <row r="187" spans="3:5" x14ac:dyDescent="0.25">
      <c r="C187" s="46"/>
      <c r="D187" s="46"/>
      <c r="E187" s="46"/>
    </row>
    <row r="188" spans="3:5" x14ac:dyDescent="0.25">
      <c r="C188" s="46"/>
      <c r="D188" s="46"/>
      <c r="E188" s="46"/>
    </row>
    <row r="189" spans="3:5" x14ac:dyDescent="0.25">
      <c r="C189" s="46"/>
      <c r="D189" s="46"/>
      <c r="E189" s="46"/>
    </row>
    <row r="190" spans="3:5" x14ac:dyDescent="0.25">
      <c r="C190" s="46"/>
      <c r="D190" s="46"/>
      <c r="E190" s="46"/>
    </row>
    <row r="191" spans="3:5" x14ac:dyDescent="0.25">
      <c r="C191" s="46"/>
      <c r="D191" s="46"/>
      <c r="E191" s="46"/>
    </row>
    <row r="192" spans="3:5" x14ac:dyDescent="0.25">
      <c r="C192" s="46"/>
      <c r="D192" s="46"/>
      <c r="E192" s="46"/>
    </row>
    <row r="193" spans="3:5" x14ac:dyDescent="0.25">
      <c r="C193" s="46"/>
      <c r="D193" s="46"/>
      <c r="E193" s="46"/>
    </row>
    <row r="194" spans="3:5" x14ac:dyDescent="0.25">
      <c r="C194" s="46"/>
      <c r="D194" s="46"/>
      <c r="E194" s="46"/>
    </row>
    <row r="195" spans="3:5" x14ac:dyDescent="0.25">
      <c r="C195" s="46"/>
      <c r="D195" s="46"/>
      <c r="E195" s="46"/>
    </row>
    <row r="196" spans="3:5" x14ac:dyDescent="0.25">
      <c r="C196" s="46"/>
      <c r="D196" s="46"/>
      <c r="E196" s="46"/>
    </row>
    <row r="197" spans="3:5" x14ac:dyDescent="0.25">
      <c r="C197" s="46"/>
      <c r="D197" s="46"/>
      <c r="E197" s="46"/>
    </row>
    <row r="198" spans="3:5" x14ac:dyDescent="0.25">
      <c r="C198" s="46"/>
      <c r="D198" s="46"/>
      <c r="E198" s="46"/>
    </row>
    <row r="199" spans="3:5" x14ac:dyDescent="0.25">
      <c r="C199" s="46"/>
      <c r="D199" s="46"/>
      <c r="E199" s="46"/>
    </row>
    <row r="200" spans="3:5" x14ac:dyDescent="0.25">
      <c r="C200" s="46"/>
      <c r="D200" s="46"/>
      <c r="E200" s="46"/>
    </row>
    <row r="201" spans="3:5" x14ac:dyDescent="0.25">
      <c r="C201" s="46"/>
      <c r="D201" s="46"/>
      <c r="E201" s="46"/>
    </row>
    <row r="202" spans="3:5" x14ac:dyDescent="0.25">
      <c r="C202" s="46"/>
      <c r="D202" s="46"/>
      <c r="E202" s="46"/>
    </row>
    <row r="203" spans="3:5" x14ac:dyDescent="0.25">
      <c r="C203" s="46"/>
      <c r="D203" s="46"/>
      <c r="E203" s="46"/>
    </row>
    <row r="204" spans="3:5" x14ac:dyDescent="0.25">
      <c r="C204" s="46"/>
      <c r="D204" s="46"/>
      <c r="E204" s="46"/>
    </row>
    <row r="205" spans="3:5" x14ac:dyDescent="0.25">
      <c r="C205" s="46"/>
      <c r="D205" s="46"/>
      <c r="E205" s="46"/>
    </row>
    <row r="206" spans="3:5" x14ac:dyDescent="0.25">
      <c r="C206" s="46"/>
      <c r="D206" s="46"/>
      <c r="E206" s="46"/>
    </row>
    <row r="207" spans="3:5" x14ac:dyDescent="0.25">
      <c r="C207" s="46"/>
      <c r="D207" s="46"/>
      <c r="E207" s="46"/>
    </row>
    <row r="208" spans="3:5" x14ac:dyDescent="0.25">
      <c r="C208" s="46"/>
      <c r="D208" s="46"/>
      <c r="E208" s="46"/>
    </row>
    <row r="209" spans="3:5" x14ac:dyDescent="0.25">
      <c r="C209" s="46"/>
      <c r="D209" s="46"/>
      <c r="E209" s="46"/>
    </row>
    <row r="210" spans="3:5" x14ac:dyDescent="0.25">
      <c r="C210" s="46"/>
      <c r="D210" s="46"/>
      <c r="E210" s="46"/>
    </row>
    <row r="211" spans="3:5" x14ac:dyDescent="0.25">
      <c r="C211" s="46"/>
      <c r="D211" s="46"/>
      <c r="E211" s="46"/>
    </row>
    <row r="212" spans="3:5" x14ac:dyDescent="0.25">
      <c r="C212" s="46"/>
      <c r="D212" s="46"/>
      <c r="E212" s="46"/>
    </row>
    <row r="213" spans="3:5" x14ac:dyDescent="0.25">
      <c r="C213" s="46"/>
      <c r="D213" s="46"/>
      <c r="E213" s="46"/>
    </row>
    <row r="214" spans="3:5" x14ac:dyDescent="0.25">
      <c r="C214" s="46"/>
      <c r="D214" s="46"/>
      <c r="E214" s="46"/>
    </row>
    <row r="215" spans="3:5" x14ac:dyDescent="0.25">
      <c r="C215" s="46"/>
      <c r="D215" s="46"/>
      <c r="E215" s="46"/>
    </row>
    <row r="216" spans="3:5" x14ac:dyDescent="0.25">
      <c r="C216" s="46"/>
      <c r="D216" s="46"/>
      <c r="E216" s="46"/>
    </row>
    <row r="217" spans="3:5" x14ac:dyDescent="0.25">
      <c r="C217" s="46"/>
      <c r="D217" s="46"/>
      <c r="E217" s="46"/>
    </row>
    <row r="218" spans="3:5" x14ac:dyDescent="0.25">
      <c r="C218" s="46"/>
      <c r="D218" s="46"/>
      <c r="E218" s="46"/>
    </row>
    <row r="219" spans="3:5" x14ac:dyDescent="0.25">
      <c r="C219" s="46"/>
      <c r="D219" s="46"/>
      <c r="E219" s="46"/>
    </row>
    <row r="220" spans="3:5" x14ac:dyDescent="0.25">
      <c r="C220" s="46"/>
      <c r="D220" s="46"/>
      <c r="E220" s="46"/>
    </row>
    <row r="221" spans="3:5" x14ac:dyDescent="0.25">
      <c r="C221" s="46"/>
      <c r="D221" s="46"/>
      <c r="E221" s="46"/>
    </row>
  </sheetData>
  <sheetProtection pivotTables="0"/>
  <mergeCells count="11">
    <mergeCell ref="A13:F13"/>
    <mergeCell ref="A14:F14"/>
    <mergeCell ref="A15:F15"/>
    <mergeCell ref="A16:F16"/>
    <mergeCell ref="A17:F17"/>
    <mergeCell ref="A12:F12"/>
    <mergeCell ref="A1:F1"/>
    <mergeCell ref="A2:F2"/>
    <mergeCell ref="A4:F4"/>
    <mergeCell ref="A10:F10"/>
    <mergeCell ref="A11:F11"/>
  </mergeCells>
  <conditionalFormatting sqref="E19:E73">
    <cfRule type="cellIs" dxfId="918" priority="2" operator="between">
      <formula>17</formula>
      <formula>25</formula>
    </cfRule>
    <cfRule type="cellIs" dxfId="917" priority="3" operator="between">
      <formula>9</formula>
      <formula>16</formula>
    </cfRule>
    <cfRule type="cellIs" dxfId="916" priority="4" operator="between">
      <formula>0.2</formula>
      <formula>8</formula>
    </cfRule>
  </conditionalFormatting>
  <hyperlinks>
    <hyperlink ref="H2" location="'Indice Schede'!A1" display="Torna all'indice"/>
    <hyperlink ref="H4" location="'Misure riduzione del rischio'!A1" display="Vai alle Misure riduzione rischio"/>
  </hyperlinks>
  <pageMargins left="0.7" right="0.7" top="0.75" bottom="0.75" header="0.3" footer="0.3"/>
  <pageSetup paperSize="9" scale="47"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13</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46</v>
      </c>
      <c r="G7" s="8" t="s">
        <v>45</v>
      </c>
      <c r="H7">
        <v>2</v>
      </c>
    </row>
    <row r="8" spans="1:8" ht="30" customHeight="1" thickBot="1" x14ac:dyDescent="0.3">
      <c r="A8" s="23" t="s">
        <v>49</v>
      </c>
      <c r="B8" s="22">
        <f>VLOOKUP(B7,G5:H10,2,FALSE)</f>
        <v>3</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2.6666666666666665</v>
      </c>
    </row>
    <row r="45" spans="1:8" ht="30" customHeight="1" thickBot="1" x14ac:dyDescent="0.3">
      <c r="A45" s="34"/>
      <c r="B45" s="35"/>
    </row>
    <row r="46" spans="1:8" ht="30" customHeight="1" thickBot="1" x14ac:dyDescent="0.3">
      <c r="A46" s="108" t="s">
        <v>119</v>
      </c>
      <c r="B46" s="116"/>
    </row>
    <row r="47" spans="1:8" ht="84" customHeight="1" thickBot="1" x14ac:dyDescent="0.3">
      <c r="A47" s="114" t="s">
        <v>189</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4"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Schede'!B22,"non utilizzata")</f>
        <v>18</v>
      </c>
      <c r="D2" s="103" t="s">
        <v>80</v>
      </c>
      <c r="E2" s="104"/>
      <c r="F2" s="65" t="s">
        <v>36</v>
      </c>
      <c r="H2" t="s">
        <v>36</v>
      </c>
    </row>
    <row r="3" spans="1:8" ht="45" customHeight="1" thickBot="1" x14ac:dyDescent="0.3">
      <c r="A3" s="110" t="s">
        <v>14</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106</v>
      </c>
      <c r="G29" s="11" t="s">
        <v>66</v>
      </c>
      <c r="H29">
        <v>5</v>
      </c>
    </row>
    <row r="30" spans="1:8" ht="30" customHeight="1" thickBot="1" x14ac:dyDescent="0.3">
      <c r="A30" s="15" t="s">
        <v>49</v>
      </c>
      <c r="B30" s="30">
        <f>VLOOKUP(B29,G38:H43,2,FALSE)</f>
        <v>5</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2.25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4.125</v>
      </c>
    </row>
    <row r="45" spans="1:8" ht="30" customHeight="1" thickBot="1" x14ac:dyDescent="0.3">
      <c r="A45" s="34"/>
      <c r="B45" s="35"/>
    </row>
    <row r="46" spans="1:8" ht="30" customHeight="1" thickBot="1" x14ac:dyDescent="0.3">
      <c r="A46" s="108" t="s">
        <v>119</v>
      </c>
      <c r="B46" s="116"/>
    </row>
    <row r="47" spans="1:8" ht="81" customHeight="1" thickBot="1" x14ac:dyDescent="0.3">
      <c r="A47" s="114" t="s">
        <v>216</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15</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8" t="s">
        <v>119</v>
      </c>
      <c r="B46" s="116"/>
    </row>
    <row r="47" spans="1:8" ht="40.5" customHeight="1" thickBot="1" x14ac:dyDescent="0.3">
      <c r="A47" s="114" t="s">
        <v>190</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9"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124</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08" t="s">
        <v>119</v>
      </c>
      <c r="B46" s="116"/>
    </row>
    <row r="47" spans="1:8" ht="40.5" customHeight="1" thickBot="1" x14ac:dyDescent="0.3">
      <c r="A47" s="114" t="s">
        <v>190</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125</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46</v>
      </c>
      <c r="G7" s="8" t="s">
        <v>45</v>
      </c>
      <c r="H7">
        <v>2</v>
      </c>
    </row>
    <row r="8" spans="1:8" ht="30" customHeight="1" thickBot="1" x14ac:dyDescent="0.3">
      <c r="A8" s="23" t="s">
        <v>49</v>
      </c>
      <c r="B8" s="22">
        <f>VLOOKUP(B7,G5:H10,2,FALSE)</f>
        <v>3</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4.166666666666667</v>
      </c>
    </row>
    <row r="45" spans="1:8" ht="30" customHeight="1" thickBot="1" x14ac:dyDescent="0.3">
      <c r="A45" s="34"/>
      <c r="B45" s="35"/>
    </row>
    <row r="46" spans="1:8" ht="30" customHeight="1" thickBot="1" x14ac:dyDescent="0.3">
      <c r="A46" s="108" t="s">
        <v>119</v>
      </c>
      <c r="B46" s="116"/>
    </row>
    <row r="47" spans="1:8" ht="66" customHeight="1" thickBot="1" x14ac:dyDescent="0.3">
      <c r="A47" s="114" t="s">
        <v>191</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Schede'!B23,"non utilizzata")</f>
        <v>22</v>
      </c>
      <c r="D2" s="103" t="s">
        <v>80</v>
      </c>
      <c r="E2" s="104"/>
      <c r="F2" s="65" t="s">
        <v>36</v>
      </c>
      <c r="H2" t="s">
        <v>36</v>
      </c>
    </row>
    <row r="3" spans="1:8" ht="45" customHeight="1" thickBot="1" x14ac:dyDescent="0.3">
      <c r="A3" s="110" t="s">
        <v>126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8" t="s">
        <v>119</v>
      </c>
      <c r="B46" s="116"/>
    </row>
    <row r="47" spans="1:8" ht="54.75" customHeight="1" thickBot="1" x14ac:dyDescent="0.3">
      <c r="A47" s="114" t="s">
        <v>217</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23</v>
      </c>
      <c r="D2" s="103" t="s">
        <v>80</v>
      </c>
      <c r="E2" s="104"/>
      <c r="F2" s="65" t="s">
        <v>36</v>
      </c>
      <c r="H2" t="s">
        <v>36</v>
      </c>
    </row>
    <row r="3" spans="1:8" ht="45" customHeight="1" thickBot="1" x14ac:dyDescent="0.3">
      <c r="A3" s="110" t="s">
        <v>16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8" t="s">
        <v>119</v>
      </c>
      <c r="B46" s="116"/>
    </row>
    <row r="47" spans="1:8" ht="84" customHeight="1" thickBot="1" x14ac:dyDescent="0.3">
      <c r="A47" s="114" t="s">
        <v>230</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17</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48</v>
      </c>
      <c r="G7" s="8" t="s">
        <v>45</v>
      </c>
      <c r="H7">
        <v>2</v>
      </c>
    </row>
    <row r="8" spans="1:8" ht="30" customHeight="1" thickBot="1" x14ac:dyDescent="0.3">
      <c r="A8" s="23" t="s">
        <v>49</v>
      </c>
      <c r="B8" s="22">
        <f>VLOOKUP(B7,G5:H10,2,FALSE)</f>
        <v>5</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8" t="s">
        <v>119</v>
      </c>
      <c r="B46" s="116"/>
    </row>
    <row r="47" spans="1:8" ht="67.5" customHeight="1" thickBot="1" x14ac:dyDescent="0.3">
      <c r="A47" s="114" t="s">
        <v>200</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18</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48</v>
      </c>
      <c r="G7" s="8" t="s">
        <v>45</v>
      </c>
      <c r="H7">
        <v>2</v>
      </c>
    </row>
    <row r="8" spans="1:8" ht="30" customHeight="1" thickBot="1" x14ac:dyDescent="0.3">
      <c r="A8" s="23" t="s">
        <v>49</v>
      </c>
      <c r="B8" s="22">
        <f>VLOOKUP(B7,G5:H10,2,FALSE)</f>
        <v>5</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8" t="s">
        <v>119</v>
      </c>
      <c r="B46" s="116"/>
    </row>
    <row r="47" spans="1:8" ht="65.25" customHeight="1" thickBot="1" x14ac:dyDescent="0.3">
      <c r="A47" s="114" t="s">
        <v>201</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19</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48</v>
      </c>
      <c r="G7" s="8" t="s">
        <v>45</v>
      </c>
      <c r="H7">
        <v>2</v>
      </c>
    </row>
    <row r="8" spans="1:8" ht="30" customHeight="1" thickBot="1" x14ac:dyDescent="0.3">
      <c r="A8" s="23" t="s">
        <v>49</v>
      </c>
      <c r="B8" s="22">
        <f>VLOOKUP(B7,G5:H10,2,FALSE)</f>
        <v>5</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8" t="s">
        <v>119</v>
      </c>
      <c r="B46" s="116"/>
    </row>
    <row r="47" spans="1:8" ht="65.25" customHeight="1" thickBot="1" x14ac:dyDescent="0.3">
      <c r="A47" s="114" t="s">
        <v>202</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tabSelected="1" view="pageBreakPreview" topLeftCell="A49" zoomScaleNormal="100" zoomScaleSheetLayoutView="100" workbookViewId="0">
      <selection activeCell="E5" sqref="E5"/>
    </sheetView>
  </sheetViews>
  <sheetFormatPr defaultRowHeight="15" x14ac:dyDescent="0.25"/>
  <cols>
    <col min="1" max="1" width="4.7109375" style="39" customWidth="1"/>
    <col min="2" max="2" width="69.5703125" style="57" customWidth="1"/>
    <col min="3" max="3" width="100.7109375" style="58"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4" customFormat="1" x14ac:dyDescent="0.25">
      <c r="A1" s="39"/>
      <c r="B1" s="57"/>
      <c r="C1" s="58"/>
    </row>
    <row r="2" spans="1:5" s="44" customFormat="1" ht="36.75" customHeight="1" thickBot="1" x14ac:dyDescent="0.3">
      <c r="A2" s="39"/>
      <c r="B2" s="57"/>
      <c r="C2" s="58"/>
    </row>
    <row r="3" spans="1:5" s="44" customFormat="1" ht="51.75" customHeight="1" thickBot="1" x14ac:dyDescent="0.3">
      <c r="A3" s="39"/>
      <c r="B3" s="57"/>
      <c r="C3" s="58"/>
      <c r="E3" s="67" t="s">
        <v>81</v>
      </c>
    </row>
    <row r="4" spans="1:5" s="44" customFormat="1" ht="6.75" customHeight="1" thickBot="1" x14ac:dyDescent="0.3">
      <c r="A4" s="39"/>
      <c r="B4" s="57"/>
      <c r="C4" s="58"/>
      <c r="E4" s="68"/>
    </row>
    <row r="5" spans="1:5" s="44" customFormat="1" ht="48" customHeight="1" thickBot="1" x14ac:dyDescent="0.3">
      <c r="A5" s="39"/>
      <c r="B5" s="69" t="s">
        <v>204</v>
      </c>
      <c r="C5" s="69" t="s">
        <v>205</v>
      </c>
      <c r="E5" s="67" t="s">
        <v>208</v>
      </c>
    </row>
    <row r="6" spans="1:5" s="44" customFormat="1" ht="45" x14ac:dyDescent="0.25">
      <c r="A6" s="39"/>
      <c r="B6" s="70" t="s">
        <v>177</v>
      </c>
      <c r="C6" s="70" t="s">
        <v>210</v>
      </c>
      <c r="D6"/>
    </row>
    <row r="7" spans="1:5" s="44" customFormat="1" ht="75" x14ac:dyDescent="0.25">
      <c r="A7" s="39"/>
      <c r="B7" s="70" t="s">
        <v>141</v>
      </c>
      <c r="C7" s="70" t="s">
        <v>182</v>
      </c>
      <c r="D7"/>
    </row>
    <row r="8" spans="1:5" s="44" customFormat="1" ht="90" x14ac:dyDescent="0.25">
      <c r="A8" s="39"/>
      <c r="B8" s="70" t="s">
        <v>178</v>
      </c>
      <c r="C8" s="73" t="s">
        <v>211</v>
      </c>
      <c r="D8"/>
    </row>
    <row r="9" spans="1:5" s="44" customFormat="1" ht="105" x14ac:dyDescent="0.25">
      <c r="A9" s="39"/>
      <c r="B9" s="70" t="s">
        <v>179</v>
      </c>
      <c r="C9" s="73" t="s">
        <v>212</v>
      </c>
      <c r="D9"/>
    </row>
    <row r="10" spans="1:5" s="44" customFormat="1" ht="105" x14ac:dyDescent="0.25">
      <c r="A10" s="39"/>
      <c r="B10" s="70" t="s">
        <v>180</v>
      </c>
      <c r="C10" s="73" t="s">
        <v>229</v>
      </c>
      <c r="D10"/>
    </row>
    <row r="11" spans="1:5" s="44" customFormat="1" ht="90" x14ac:dyDescent="0.25">
      <c r="A11" s="39"/>
      <c r="B11" s="70" t="s">
        <v>150</v>
      </c>
      <c r="C11" s="70" t="s">
        <v>187</v>
      </c>
      <c r="D11"/>
    </row>
    <row r="12" spans="1:5" s="44" customFormat="1" ht="75" x14ac:dyDescent="0.25">
      <c r="A12" s="39"/>
      <c r="B12" s="70" t="s">
        <v>151</v>
      </c>
      <c r="C12" s="73" t="s">
        <v>213</v>
      </c>
      <c r="D12"/>
    </row>
    <row r="13" spans="1:5" s="44" customFormat="1" ht="90" x14ac:dyDescent="0.25">
      <c r="A13" s="39"/>
      <c r="B13" s="70" t="s">
        <v>152</v>
      </c>
      <c r="C13" s="70" t="s">
        <v>188</v>
      </c>
      <c r="D13"/>
    </row>
    <row r="14" spans="1:5" s="44" customFormat="1" ht="45" x14ac:dyDescent="0.25">
      <c r="A14" s="39"/>
      <c r="B14" s="70" t="s">
        <v>153</v>
      </c>
      <c r="C14" s="73" t="s">
        <v>214</v>
      </c>
      <c r="D14"/>
    </row>
    <row r="15" spans="1:5" s="44" customFormat="1" ht="75" x14ac:dyDescent="0.25">
      <c r="A15" s="39"/>
      <c r="B15" s="70" t="s">
        <v>154</v>
      </c>
      <c r="C15" s="73" t="s">
        <v>215</v>
      </c>
      <c r="D15"/>
    </row>
    <row r="16" spans="1:5" s="44" customFormat="1" ht="105" x14ac:dyDescent="0.25">
      <c r="A16" s="39"/>
      <c r="B16" s="70" t="s">
        <v>155</v>
      </c>
      <c r="C16" s="73" t="s">
        <v>216</v>
      </c>
      <c r="D16"/>
    </row>
    <row r="17" spans="1:4" s="44" customFormat="1" ht="60" x14ac:dyDescent="0.25">
      <c r="A17" s="39"/>
      <c r="B17" s="70" t="s">
        <v>156</v>
      </c>
      <c r="C17" s="73" t="s">
        <v>217</v>
      </c>
      <c r="D17"/>
    </row>
    <row r="18" spans="1:4" s="44" customFormat="1" ht="60" x14ac:dyDescent="0.25">
      <c r="A18" s="39"/>
      <c r="B18" s="70" t="s">
        <v>157</v>
      </c>
      <c r="C18" s="73" t="s">
        <v>230</v>
      </c>
      <c r="D18"/>
    </row>
    <row r="19" spans="1:4" s="44" customFormat="1" ht="60" x14ac:dyDescent="0.25">
      <c r="A19" s="39"/>
      <c r="B19" s="70" t="s">
        <v>158</v>
      </c>
      <c r="C19" s="73" t="s">
        <v>233</v>
      </c>
      <c r="D19"/>
    </row>
    <row r="20" spans="1:4" s="44" customFormat="1" ht="30" x14ac:dyDescent="0.25">
      <c r="A20" s="39"/>
      <c r="B20" s="70" t="s">
        <v>159</v>
      </c>
      <c r="C20" s="70" t="s">
        <v>192</v>
      </c>
      <c r="D20"/>
    </row>
    <row r="21" spans="1:4" s="44" customFormat="1" ht="30" x14ac:dyDescent="0.25">
      <c r="A21" s="39"/>
      <c r="B21" s="70" t="s">
        <v>160</v>
      </c>
      <c r="C21" s="73" t="s">
        <v>218</v>
      </c>
      <c r="D21"/>
    </row>
    <row r="22" spans="1:4" s="44" customFormat="1" ht="45" x14ac:dyDescent="0.25">
      <c r="A22" s="39"/>
      <c r="B22" s="70" t="s">
        <v>161</v>
      </c>
      <c r="C22" s="73" t="s">
        <v>236</v>
      </c>
      <c r="D22"/>
    </row>
    <row r="23" spans="1:4" s="44" customFormat="1" ht="45" x14ac:dyDescent="0.25">
      <c r="A23" s="39"/>
      <c r="B23" s="70" t="s">
        <v>162</v>
      </c>
      <c r="C23" s="73" t="s">
        <v>219</v>
      </c>
      <c r="D23"/>
    </row>
    <row r="24" spans="1:4" s="44" customFormat="1" ht="60" x14ac:dyDescent="0.25">
      <c r="A24" s="39"/>
      <c r="B24" s="70" t="s">
        <v>163</v>
      </c>
      <c r="C24" s="73" t="s">
        <v>220</v>
      </c>
    </row>
    <row r="25" spans="1:4" s="44" customFormat="1" ht="60" x14ac:dyDescent="0.25">
      <c r="A25" s="39"/>
      <c r="B25" s="70" t="s">
        <v>164</v>
      </c>
      <c r="C25" s="73" t="s">
        <v>231</v>
      </c>
    </row>
    <row r="26" spans="1:4" s="44" customFormat="1" x14ac:dyDescent="0.25">
      <c r="A26" s="39"/>
      <c r="B26" s="70" t="s">
        <v>165</v>
      </c>
      <c r="C26" s="73" t="s">
        <v>221</v>
      </c>
    </row>
    <row r="27" spans="1:4" s="44" customFormat="1" ht="30" x14ac:dyDescent="0.25">
      <c r="A27" s="39"/>
      <c r="B27" s="70" t="s">
        <v>166</v>
      </c>
      <c r="C27" s="70" t="s">
        <v>194</v>
      </c>
    </row>
    <row r="28" spans="1:4" s="44" customFormat="1" ht="60" x14ac:dyDescent="0.25">
      <c r="A28" s="39"/>
      <c r="B28" s="70" t="s">
        <v>167</v>
      </c>
      <c r="C28" s="73" t="s">
        <v>232</v>
      </c>
    </row>
    <row r="29" spans="1:4" s="44" customFormat="1" ht="60" x14ac:dyDescent="0.25">
      <c r="A29" s="39"/>
      <c r="B29" s="70" t="s">
        <v>168</v>
      </c>
      <c r="C29" s="73" t="s">
        <v>235</v>
      </c>
    </row>
    <row r="30" spans="1:4" s="44" customFormat="1" ht="30" x14ac:dyDescent="0.25">
      <c r="A30" s="39"/>
      <c r="B30" s="70" t="s">
        <v>169</v>
      </c>
      <c r="C30" s="70" t="s">
        <v>195</v>
      </c>
    </row>
    <row r="31" spans="1:4" s="44" customFormat="1" ht="75" x14ac:dyDescent="0.25">
      <c r="A31" s="39"/>
      <c r="B31" s="70" t="s">
        <v>170</v>
      </c>
      <c r="C31" s="73" t="s">
        <v>222</v>
      </c>
    </row>
    <row r="32" spans="1:4" s="44" customFormat="1" ht="30" x14ac:dyDescent="0.25">
      <c r="A32" s="39"/>
      <c r="B32" s="70" t="s">
        <v>171</v>
      </c>
      <c r="C32" s="73" t="s">
        <v>234</v>
      </c>
    </row>
    <row r="33" spans="1:3" s="44" customFormat="1" ht="75" x14ac:dyDescent="0.25">
      <c r="A33" s="39"/>
      <c r="B33" s="70" t="s">
        <v>172</v>
      </c>
      <c r="C33" s="73" t="s">
        <v>223</v>
      </c>
    </row>
    <row r="34" spans="1:3" s="44" customFormat="1" x14ac:dyDescent="0.25">
      <c r="A34" s="39"/>
      <c r="B34"/>
      <c r="C34"/>
    </row>
    <row r="35" spans="1:3" s="44" customFormat="1" x14ac:dyDescent="0.25">
      <c r="A35" s="39"/>
      <c r="B35"/>
      <c r="C35"/>
    </row>
    <row r="36" spans="1:3" s="44" customFormat="1" x14ac:dyDescent="0.25">
      <c r="A36" s="39"/>
      <c r="B36"/>
      <c r="C36"/>
    </row>
    <row r="37" spans="1:3" s="44" customFormat="1" x14ac:dyDescent="0.25">
      <c r="A37" s="39"/>
      <c r="B37"/>
      <c r="C37"/>
    </row>
    <row r="38" spans="1:3" s="44" customFormat="1" x14ac:dyDescent="0.25">
      <c r="A38" s="39"/>
      <c r="B38"/>
      <c r="C38"/>
    </row>
    <row r="39" spans="1:3" s="44" customFormat="1" x14ac:dyDescent="0.25">
      <c r="A39" s="39"/>
      <c r="B39"/>
      <c r="C39"/>
    </row>
    <row r="40" spans="1:3" s="44" customFormat="1" x14ac:dyDescent="0.25">
      <c r="A40" s="39"/>
      <c r="B40"/>
      <c r="C40"/>
    </row>
    <row r="41" spans="1:3" s="44" customFormat="1" x14ac:dyDescent="0.25">
      <c r="A41" s="39"/>
      <c r="B41"/>
      <c r="C41"/>
    </row>
    <row r="42" spans="1:3" s="44" customFormat="1" x14ac:dyDescent="0.25">
      <c r="A42" s="39"/>
      <c r="B42"/>
      <c r="C42"/>
    </row>
    <row r="43" spans="1:3" s="44" customFormat="1" x14ac:dyDescent="0.25">
      <c r="A43" s="39"/>
      <c r="B43"/>
      <c r="C43"/>
    </row>
    <row r="44" spans="1:3" s="44" customFormat="1" x14ac:dyDescent="0.25">
      <c r="A44" s="39"/>
      <c r="B44"/>
      <c r="C44"/>
    </row>
    <row r="45" spans="1:3" s="44" customFormat="1" x14ac:dyDescent="0.25">
      <c r="A45" s="39"/>
      <c r="B45"/>
      <c r="C45"/>
    </row>
    <row r="46" spans="1:3" s="44" customFormat="1" x14ac:dyDescent="0.25">
      <c r="A46" s="39"/>
      <c r="B46"/>
      <c r="C46"/>
    </row>
    <row r="47" spans="1:3" s="44" customFormat="1" x14ac:dyDescent="0.25">
      <c r="A47" s="39"/>
      <c r="B47"/>
      <c r="C47"/>
    </row>
    <row r="48" spans="1:3" s="44" customFormat="1" x14ac:dyDescent="0.25">
      <c r="A48" s="39"/>
      <c r="B48"/>
      <c r="C48"/>
    </row>
    <row r="49" spans="1:3" s="44" customFormat="1" x14ac:dyDescent="0.25">
      <c r="A49" s="39"/>
      <c r="B49"/>
      <c r="C49"/>
    </row>
    <row r="50" spans="1:3" s="44" customFormat="1" x14ac:dyDescent="0.25">
      <c r="A50" s="39"/>
      <c r="B50"/>
      <c r="C50"/>
    </row>
    <row r="51" spans="1:3" s="44" customFormat="1" x14ac:dyDescent="0.25">
      <c r="A51" s="39"/>
      <c r="B51"/>
      <c r="C51"/>
    </row>
    <row r="52" spans="1:3" s="44" customFormat="1" x14ac:dyDescent="0.25">
      <c r="A52" s="39"/>
      <c r="B52"/>
      <c r="C52"/>
    </row>
    <row r="53" spans="1:3" s="44" customFormat="1" x14ac:dyDescent="0.25">
      <c r="A53" s="39"/>
      <c r="B53"/>
      <c r="C53"/>
    </row>
    <row r="54" spans="1:3" s="44" customFormat="1" x14ac:dyDescent="0.25">
      <c r="A54" s="39"/>
      <c r="B54"/>
      <c r="C54"/>
    </row>
    <row r="55" spans="1:3" s="44" customFormat="1" x14ac:dyDescent="0.25">
      <c r="A55" s="39"/>
      <c r="B55" s="66"/>
      <c r="C55" s="71"/>
    </row>
    <row r="56" spans="1:3" s="44" customFormat="1" x14ac:dyDescent="0.25">
      <c r="A56" s="39"/>
      <c r="B56" s="66"/>
      <c r="C56" s="71"/>
    </row>
    <row r="57" spans="1:3" s="44" customFormat="1" x14ac:dyDescent="0.25">
      <c r="A57" s="39"/>
      <c r="B57" s="66"/>
      <c r="C57" s="71"/>
    </row>
    <row r="58" spans="1:3" s="44" customFormat="1" x14ac:dyDescent="0.25">
      <c r="A58" s="39"/>
      <c r="B58" s="66"/>
      <c r="C58" s="71"/>
    </row>
    <row r="59" spans="1:3" s="44" customFormat="1" x14ac:dyDescent="0.25">
      <c r="A59" s="39"/>
      <c r="B59" s="66"/>
      <c r="C59" s="71"/>
    </row>
    <row r="60" spans="1:3" s="44" customFormat="1" x14ac:dyDescent="0.25">
      <c r="A60" s="39"/>
      <c r="B60" s="66"/>
      <c r="C60" s="71"/>
    </row>
    <row r="61" spans="1:3" s="44" customFormat="1" x14ac:dyDescent="0.25">
      <c r="A61" s="39"/>
      <c r="B61" s="66"/>
      <c r="C61" s="71"/>
    </row>
    <row r="62" spans="1:3" s="44" customFormat="1" x14ac:dyDescent="0.25">
      <c r="A62" s="39"/>
      <c r="B62" s="66"/>
      <c r="C62" s="71"/>
    </row>
    <row r="63" spans="1:3" s="44" customFormat="1" x14ac:dyDescent="0.25">
      <c r="A63" s="39"/>
      <c r="B63" s="66"/>
      <c r="C63" s="71"/>
    </row>
    <row r="64" spans="1:3" s="44" customFormat="1" x14ac:dyDescent="0.25">
      <c r="A64" s="39"/>
      <c r="B64" s="66"/>
      <c r="C64" s="71"/>
    </row>
    <row r="65" spans="1:3" s="44" customFormat="1" x14ac:dyDescent="0.25">
      <c r="A65" s="39"/>
      <c r="B65" s="66"/>
      <c r="C65" s="71"/>
    </row>
    <row r="66" spans="1:3" s="44" customFormat="1" x14ac:dyDescent="0.25">
      <c r="A66" s="39"/>
      <c r="B66" s="66"/>
      <c r="C66" s="71"/>
    </row>
    <row r="67" spans="1:3" s="44" customFormat="1" x14ac:dyDescent="0.25">
      <c r="A67" s="39"/>
      <c r="B67" s="66"/>
      <c r="C67" s="71"/>
    </row>
    <row r="68" spans="1:3" s="44" customFormat="1" x14ac:dyDescent="0.25">
      <c r="A68" s="39"/>
      <c r="B68" s="66"/>
      <c r="C68" s="71"/>
    </row>
    <row r="69" spans="1:3" s="44" customFormat="1" x14ac:dyDescent="0.25">
      <c r="A69" s="39"/>
      <c r="B69"/>
      <c r="C69" s="55"/>
    </row>
    <row r="70" spans="1:3" s="44" customFormat="1" x14ac:dyDescent="0.25">
      <c r="A70" s="39"/>
      <c r="B70"/>
      <c r="C70" s="55"/>
    </row>
    <row r="71" spans="1:3" s="44" customFormat="1" x14ac:dyDescent="0.25">
      <c r="A71" s="39"/>
      <c r="B71"/>
      <c r="C71" s="55"/>
    </row>
    <row r="72" spans="1:3" s="44" customFormat="1" x14ac:dyDescent="0.25">
      <c r="A72" s="39"/>
      <c r="B72"/>
      <c r="C72" s="55"/>
    </row>
    <row r="73" spans="1:3" s="44" customFormat="1" x14ac:dyDescent="0.25">
      <c r="A73" s="39"/>
      <c r="B73"/>
      <c r="C73" s="55"/>
    </row>
    <row r="74" spans="1:3" s="44" customFormat="1" x14ac:dyDescent="0.25">
      <c r="A74" s="39"/>
      <c r="B74"/>
      <c r="C74" s="55"/>
    </row>
    <row r="75" spans="1:3" s="44" customFormat="1" x14ac:dyDescent="0.25">
      <c r="A75" s="39"/>
      <c r="B75"/>
      <c r="C75" s="55"/>
    </row>
    <row r="76" spans="1:3" s="44" customFormat="1" x14ac:dyDescent="0.25">
      <c r="A76" s="39"/>
      <c r="B76"/>
      <c r="C76" s="55"/>
    </row>
    <row r="77" spans="1:3" s="44" customFormat="1" x14ac:dyDescent="0.25">
      <c r="A77" s="39"/>
      <c r="B77"/>
      <c r="C77" s="55"/>
    </row>
    <row r="78" spans="1:3" s="44" customFormat="1" x14ac:dyDescent="0.25">
      <c r="A78" s="39"/>
      <c r="B78"/>
      <c r="C78" s="55"/>
    </row>
    <row r="79" spans="1:3" s="44" customFormat="1" x14ac:dyDescent="0.25">
      <c r="A79" s="39"/>
      <c r="B79"/>
      <c r="C79" s="55"/>
    </row>
    <row r="80" spans="1:3" s="44" customFormat="1" x14ac:dyDescent="0.25">
      <c r="A80" s="39"/>
      <c r="B80"/>
      <c r="C80" s="55"/>
    </row>
    <row r="81" spans="1:3" s="44" customFormat="1" x14ac:dyDescent="0.25">
      <c r="A81" s="39"/>
      <c r="B81"/>
      <c r="C81" s="55"/>
    </row>
    <row r="82" spans="1:3" s="44" customFormat="1" x14ac:dyDescent="0.25">
      <c r="A82" s="39"/>
      <c r="B82"/>
      <c r="C82" s="55"/>
    </row>
    <row r="83" spans="1:3" s="44" customFormat="1" x14ac:dyDescent="0.25">
      <c r="A83" s="39"/>
      <c r="B83"/>
      <c r="C83" s="55"/>
    </row>
    <row r="84" spans="1:3" s="44" customFormat="1" x14ac:dyDescent="0.25">
      <c r="A84" s="39"/>
      <c r="B84"/>
      <c r="C84" s="55"/>
    </row>
    <row r="85" spans="1:3" s="44" customFormat="1" x14ac:dyDescent="0.25">
      <c r="A85" s="39"/>
      <c r="B85"/>
      <c r="C85" s="55"/>
    </row>
    <row r="86" spans="1:3" s="44" customFormat="1" x14ac:dyDescent="0.25">
      <c r="A86" s="39"/>
      <c r="B86"/>
      <c r="C86" s="55"/>
    </row>
    <row r="87" spans="1:3" s="44" customFormat="1" x14ac:dyDescent="0.25">
      <c r="A87" s="39"/>
      <c r="B87"/>
      <c r="C87" s="55"/>
    </row>
    <row r="88" spans="1:3" s="44" customFormat="1" x14ac:dyDescent="0.25">
      <c r="A88" s="39"/>
      <c r="B88"/>
      <c r="C88" s="55"/>
    </row>
    <row r="89" spans="1:3" s="44" customFormat="1" x14ac:dyDescent="0.25">
      <c r="A89" s="39"/>
      <c r="B89"/>
      <c r="C89" s="55"/>
    </row>
    <row r="90" spans="1:3" s="44" customFormat="1" x14ac:dyDescent="0.25">
      <c r="A90" s="39"/>
      <c r="B90"/>
      <c r="C90" s="55"/>
    </row>
    <row r="91" spans="1:3" s="44" customFormat="1" x14ac:dyDescent="0.25">
      <c r="A91" s="39"/>
      <c r="B91"/>
      <c r="C91" s="55"/>
    </row>
    <row r="92" spans="1:3" s="44" customFormat="1" x14ac:dyDescent="0.25">
      <c r="A92" s="39"/>
      <c r="B92"/>
      <c r="C92" s="55"/>
    </row>
    <row r="93" spans="1:3" s="44" customFormat="1" x14ac:dyDescent="0.25">
      <c r="A93" s="39"/>
      <c r="B93"/>
      <c r="C93" s="55"/>
    </row>
    <row r="94" spans="1:3" s="44" customFormat="1" x14ac:dyDescent="0.25">
      <c r="A94" s="39"/>
      <c r="B94"/>
      <c r="C94" s="55"/>
    </row>
    <row r="95" spans="1:3" s="44" customFormat="1" x14ac:dyDescent="0.25">
      <c r="A95" s="39"/>
      <c r="B95"/>
      <c r="C95" s="55"/>
    </row>
    <row r="96" spans="1:3" s="44" customFormat="1" x14ac:dyDescent="0.25">
      <c r="A96" s="39"/>
      <c r="B96"/>
      <c r="C96" s="55"/>
    </row>
    <row r="97" spans="1:3" s="44" customFormat="1" x14ac:dyDescent="0.25">
      <c r="A97" s="39"/>
      <c r="B97"/>
      <c r="C97" s="55"/>
    </row>
    <row r="98" spans="1:3" s="44" customFormat="1" x14ac:dyDescent="0.25">
      <c r="A98" s="39"/>
      <c r="B98"/>
      <c r="C98" s="55"/>
    </row>
    <row r="99" spans="1:3" s="44" customFormat="1" x14ac:dyDescent="0.25">
      <c r="A99" s="39"/>
      <c r="B99"/>
      <c r="C99" s="55"/>
    </row>
    <row r="100" spans="1:3" s="44" customFormat="1" x14ac:dyDescent="0.25">
      <c r="A100" s="39"/>
      <c r="B100"/>
      <c r="C100" s="55"/>
    </row>
    <row r="101" spans="1:3" s="44" customFormat="1" x14ac:dyDescent="0.25">
      <c r="A101" s="39"/>
      <c r="B101"/>
      <c r="C101" s="55"/>
    </row>
    <row r="102" spans="1:3" s="44" customFormat="1" x14ac:dyDescent="0.25">
      <c r="A102" s="39"/>
      <c r="B102"/>
      <c r="C102" s="55"/>
    </row>
    <row r="103" spans="1:3" s="44" customFormat="1" x14ac:dyDescent="0.25">
      <c r="A103" s="39"/>
      <c r="B103"/>
      <c r="C103" s="55"/>
    </row>
    <row r="104" spans="1:3" s="44" customFormat="1" x14ac:dyDescent="0.25">
      <c r="A104" s="39"/>
      <c r="B104" s="57"/>
      <c r="C104" s="57"/>
    </row>
    <row r="105" spans="1:3" s="44" customFormat="1" x14ac:dyDescent="0.25">
      <c r="A105" s="39"/>
      <c r="B105" s="57"/>
      <c r="C105" s="57"/>
    </row>
    <row r="106" spans="1:3" s="44" customFormat="1" x14ac:dyDescent="0.25">
      <c r="A106" s="39"/>
      <c r="B106" s="57"/>
      <c r="C106" s="58"/>
    </row>
    <row r="107" spans="1:3" s="44" customFormat="1" x14ac:dyDescent="0.25">
      <c r="A107" s="39"/>
      <c r="B107" s="57"/>
      <c r="C107" s="58"/>
    </row>
    <row r="108" spans="1:3" s="44" customFormat="1" x14ac:dyDescent="0.25">
      <c r="A108" s="39"/>
      <c r="B108" s="57"/>
      <c r="C108" s="58"/>
    </row>
    <row r="109" spans="1:3" s="44" customFormat="1" x14ac:dyDescent="0.25">
      <c r="A109" s="39"/>
      <c r="B109" s="57"/>
      <c r="C109" s="58"/>
    </row>
    <row r="110" spans="1:3" s="44" customFormat="1" x14ac:dyDescent="0.25">
      <c r="A110" s="39"/>
      <c r="B110" s="57"/>
      <c r="C110" s="58"/>
    </row>
    <row r="111" spans="1:3" s="44" customFormat="1" x14ac:dyDescent="0.25">
      <c r="A111" s="39"/>
      <c r="B111" s="57"/>
      <c r="C111" s="58"/>
    </row>
    <row r="112" spans="1:3" s="44" customFormat="1" x14ac:dyDescent="0.25">
      <c r="A112" s="39"/>
      <c r="B112" s="57"/>
      <c r="C112" s="58"/>
    </row>
    <row r="113" spans="1:3" s="44" customFormat="1" x14ac:dyDescent="0.25">
      <c r="A113" s="39"/>
      <c r="B113" s="57"/>
      <c r="C113" s="58"/>
    </row>
    <row r="114" spans="1:3" s="44" customFormat="1" x14ac:dyDescent="0.25">
      <c r="A114" s="39"/>
      <c r="B114" s="57"/>
      <c r="C114" s="58"/>
    </row>
    <row r="115" spans="1:3" s="44" customFormat="1" x14ac:dyDescent="0.25">
      <c r="A115" s="39"/>
      <c r="B115" s="57"/>
      <c r="C115" s="58"/>
    </row>
    <row r="116" spans="1:3" s="44" customFormat="1" x14ac:dyDescent="0.25">
      <c r="A116" s="39"/>
      <c r="B116" s="57"/>
      <c r="C116" s="58"/>
    </row>
    <row r="117" spans="1:3" s="44" customFormat="1" x14ac:dyDescent="0.25">
      <c r="A117" s="39"/>
      <c r="B117" s="57"/>
      <c r="C117" s="58"/>
    </row>
    <row r="118" spans="1:3" s="44" customFormat="1" x14ac:dyDescent="0.25">
      <c r="A118" s="39"/>
      <c r="B118" s="57"/>
      <c r="C118" s="58"/>
    </row>
    <row r="119" spans="1:3" s="44" customFormat="1" x14ac:dyDescent="0.25">
      <c r="A119" s="39"/>
      <c r="B119" s="57"/>
      <c r="C119" s="58"/>
    </row>
    <row r="120" spans="1:3" s="44" customFormat="1" x14ac:dyDescent="0.25">
      <c r="A120" s="39"/>
      <c r="B120" s="57"/>
      <c r="C120" s="58"/>
    </row>
    <row r="121" spans="1:3" s="44" customFormat="1" x14ac:dyDescent="0.25">
      <c r="A121" s="39"/>
      <c r="B121" s="57"/>
      <c r="C121" s="58"/>
    </row>
    <row r="122" spans="1:3" s="44" customFormat="1" x14ac:dyDescent="0.25">
      <c r="A122" s="39"/>
      <c r="B122" s="57"/>
      <c r="C122" s="58"/>
    </row>
    <row r="123" spans="1:3" s="44" customFormat="1" x14ac:dyDescent="0.25">
      <c r="A123" s="39"/>
      <c r="B123" s="57"/>
      <c r="C123" s="58"/>
    </row>
    <row r="124" spans="1:3" s="44" customFormat="1" x14ac:dyDescent="0.25">
      <c r="A124" s="39"/>
      <c r="B124" s="57"/>
      <c r="C124" s="58"/>
    </row>
    <row r="125" spans="1:3" s="44" customFormat="1" x14ac:dyDescent="0.25">
      <c r="A125" s="39"/>
      <c r="B125" s="57"/>
      <c r="C125" s="58"/>
    </row>
    <row r="126" spans="1:3" s="44" customFormat="1" x14ac:dyDescent="0.25">
      <c r="A126" s="39"/>
      <c r="B126" s="57"/>
      <c r="C126" s="58"/>
    </row>
    <row r="127" spans="1:3" s="44" customFormat="1" x14ac:dyDescent="0.25">
      <c r="A127" s="39"/>
      <c r="B127" s="57"/>
      <c r="C127" s="58"/>
    </row>
    <row r="128" spans="1:3" s="44" customFormat="1" x14ac:dyDescent="0.25">
      <c r="A128" s="39"/>
      <c r="B128" s="57"/>
      <c r="C128" s="58"/>
    </row>
    <row r="129" spans="1:3" s="44" customFormat="1" x14ac:dyDescent="0.25">
      <c r="A129" s="39"/>
      <c r="B129" s="57"/>
      <c r="C129" s="58"/>
    </row>
    <row r="130" spans="1:3" s="44" customFormat="1" x14ac:dyDescent="0.25">
      <c r="A130" s="39"/>
      <c r="B130" s="57"/>
      <c r="C130" s="58"/>
    </row>
    <row r="131" spans="1:3" s="44" customFormat="1" x14ac:dyDescent="0.25">
      <c r="A131" s="39"/>
      <c r="B131" s="57"/>
      <c r="C131" s="58"/>
    </row>
    <row r="132" spans="1:3" s="44" customFormat="1" x14ac:dyDescent="0.25">
      <c r="A132" s="39"/>
      <c r="B132" s="57"/>
      <c r="C132" s="58"/>
    </row>
    <row r="133" spans="1:3" s="44" customFormat="1" x14ac:dyDescent="0.25">
      <c r="A133" s="39"/>
      <c r="B133" s="57"/>
      <c r="C133" s="58"/>
    </row>
    <row r="134" spans="1:3" s="44" customFormat="1" x14ac:dyDescent="0.25">
      <c r="A134" s="39"/>
      <c r="B134" s="57"/>
      <c r="C134" s="58"/>
    </row>
    <row r="135" spans="1:3" s="44" customFormat="1" x14ac:dyDescent="0.25">
      <c r="A135" s="39"/>
      <c r="B135" s="57"/>
      <c r="C135" s="58"/>
    </row>
    <row r="136" spans="1:3" s="44" customFormat="1" x14ac:dyDescent="0.25">
      <c r="A136" s="39"/>
      <c r="B136" s="57"/>
      <c r="C136" s="58"/>
    </row>
    <row r="137" spans="1:3" s="44" customFormat="1" x14ac:dyDescent="0.25">
      <c r="A137" s="39"/>
      <c r="B137" s="57"/>
      <c r="C137" s="58"/>
    </row>
    <row r="138" spans="1:3" s="44" customFormat="1" x14ac:dyDescent="0.25">
      <c r="A138" s="39"/>
      <c r="B138" s="57"/>
      <c r="C138" s="58"/>
    </row>
    <row r="139" spans="1:3" s="44" customFormat="1" x14ac:dyDescent="0.25">
      <c r="A139" s="39"/>
      <c r="B139" s="57"/>
      <c r="C139" s="58"/>
    </row>
    <row r="140" spans="1:3" s="44" customFormat="1" x14ac:dyDescent="0.25">
      <c r="A140" s="39"/>
      <c r="B140" s="57"/>
      <c r="C140" s="58"/>
    </row>
    <row r="141" spans="1:3" s="44" customFormat="1" x14ac:dyDescent="0.25">
      <c r="A141" s="39"/>
      <c r="B141" s="57"/>
      <c r="C141" s="58"/>
    </row>
    <row r="142" spans="1:3" s="44" customFormat="1" x14ac:dyDescent="0.25">
      <c r="A142" s="39"/>
      <c r="B142" s="57"/>
      <c r="C142" s="58"/>
    </row>
    <row r="143" spans="1:3" s="44" customFormat="1" x14ac:dyDescent="0.25">
      <c r="A143" s="39"/>
      <c r="B143" s="57"/>
      <c r="C143" s="58"/>
    </row>
    <row r="144" spans="1:3" s="44" customFormat="1" x14ac:dyDescent="0.25">
      <c r="A144" s="39"/>
      <c r="B144" s="57"/>
      <c r="C144" s="58"/>
    </row>
    <row r="145" spans="1:3" s="44" customFormat="1" x14ac:dyDescent="0.25">
      <c r="A145" s="39"/>
      <c r="B145" s="57"/>
      <c r="C145" s="58"/>
    </row>
  </sheetData>
  <sheetProtection pivotTables="0"/>
  <hyperlinks>
    <hyperlink ref="E3" location="'Indice Schede'!A1" display="Torna all'indice"/>
    <hyperlink ref="E5" location="'Prospetto Finale'!A1" display="Vai prospetto finale"/>
  </hyperlinks>
  <pageMargins left="0.7" right="0.7" top="0.75" bottom="0.75" header="0.3" footer="0.3"/>
  <pageSetup paperSize="9" scale="49"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20</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48</v>
      </c>
      <c r="G7" s="8" t="s">
        <v>45</v>
      </c>
      <c r="H7">
        <v>2</v>
      </c>
    </row>
    <row r="8" spans="1:8" ht="30" customHeight="1" thickBot="1" x14ac:dyDescent="0.3">
      <c r="A8" s="23" t="s">
        <v>49</v>
      </c>
      <c r="B8" s="22">
        <f>VLOOKUP(B7,G5:H10,2,FALSE)</f>
        <v>5</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8" t="s">
        <v>119</v>
      </c>
      <c r="B46" s="116"/>
    </row>
    <row r="47" spans="1:8" ht="61.5" customHeight="1" thickBot="1" x14ac:dyDescent="0.3">
      <c r="A47" s="114" t="s">
        <v>202</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21</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48</v>
      </c>
      <c r="G7" s="8" t="s">
        <v>45</v>
      </c>
      <c r="H7">
        <v>2</v>
      </c>
    </row>
    <row r="8" spans="1:8" ht="30" customHeight="1" thickBot="1" x14ac:dyDescent="0.3">
      <c r="A8" s="23" t="s">
        <v>49</v>
      </c>
      <c r="B8" s="22">
        <f>VLOOKUP(B7,G5:H10,2,FALSE)</f>
        <v>5</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8" t="s">
        <v>119</v>
      </c>
      <c r="B46" s="116"/>
    </row>
    <row r="47" spans="1:8" ht="76.5" customHeight="1" thickBot="1" x14ac:dyDescent="0.3">
      <c r="A47" s="114" t="s">
        <v>203</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29</v>
      </c>
      <c r="D2" s="103" t="s">
        <v>80</v>
      </c>
      <c r="E2" s="104"/>
      <c r="F2" s="65" t="s">
        <v>36</v>
      </c>
      <c r="H2" t="s">
        <v>36</v>
      </c>
    </row>
    <row r="3" spans="1:8" ht="45" customHeight="1" thickBot="1" x14ac:dyDescent="0.3">
      <c r="A3" s="110" t="s">
        <v>22</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08" t="s">
        <v>119</v>
      </c>
      <c r="B46" s="116"/>
    </row>
    <row r="47" spans="1:8" ht="66.75" customHeight="1" thickBot="1" x14ac:dyDescent="0.3">
      <c r="A47" s="114" t="s">
        <v>233</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4"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30</v>
      </c>
      <c r="D2" s="103" t="s">
        <v>80</v>
      </c>
      <c r="E2" s="104"/>
      <c r="F2" s="65" t="s">
        <v>36</v>
      </c>
      <c r="H2" t="s">
        <v>36</v>
      </c>
    </row>
    <row r="3" spans="1:8" ht="45" customHeight="1" thickBot="1" x14ac:dyDescent="0.3">
      <c r="A3" s="110" t="s">
        <v>127</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8" t="s">
        <v>119</v>
      </c>
      <c r="B46" s="116"/>
    </row>
    <row r="47" spans="1:8" ht="30" customHeight="1" thickBot="1" x14ac:dyDescent="0.3">
      <c r="A47" s="114" t="s">
        <v>192</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4"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31</v>
      </c>
      <c r="D2" s="103" t="s">
        <v>80</v>
      </c>
      <c r="E2" s="104"/>
      <c r="F2" s="65" t="s">
        <v>36</v>
      </c>
      <c r="H2" t="s">
        <v>36</v>
      </c>
    </row>
    <row r="3" spans="1:8" ht="45" customHeight="1" thickBot="1" x14ac:dyDescent="0.3">
      <c r="A3" s="110" t="s">
        <v>128</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8" t="s">
        <v>119</v>
      </c>
      <c r="B46" s="116"/>
    </row>
    <row r="47" spans="1:8" ht="30" customHeight="1" thickBot="1" x14ac:dyDescent="0.3">
      <c r="A47" s="114" t="s">
        <v>218</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32</v>
      </c>
      <c r="D2" s="103" t="s">
        <v>80</v>
      </c>
      <c r="E2" s="104"/>
      <c r="F2" s="65" t="s">
        <v>36</v>
      </c>
      <c r="H2" t="s">
        <v>36</v>
      </c>
    </row>
    <row r="3" spans="1:8" ht="45" customHeight="1" thickBot="1" x14ac:dyDescent="0.3">
      <c r="A3" s="110" t="s">
        <v>23</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8" t="s">
        <v>119</v>
      </c>
      <c r="B46" s="116"/>
    </row>
    <row r="47" spans="1:8" ht="62.25" customHeight="1" thickBot="1" x14ac:dyDescent="0.3">
      <c r="A47" s="114" t="s">
        <v>236</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33</v>
      </c>
      <c r="D2" s="103" t="s">
        <v>80</v>
      </c>
      <c r="E2" s="104"/>
      <c r="F2" s="65" t="s">
        <v>36</v>
      </c>
      <c r="H2" t="s">
        <v>36</v>
      </c>
    </row>
    <row r="3" spans="1:8" ht="45" customHeight="1" thickBot="1" x14ac:dyDescent="0.3">
      <c r="A3" s="110" t="s">
        <v>24</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8" t="s">
        <v>119</v>
      </c>
      <c r="B46" s="116"/>
    </row>
    <row r="47" spans="1:8" ht="37.5" customHeight="1" thickBot="1" x14ac:dyDescent="0.3">
      <c r="A47" s="114" t="s">
        <v>219</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34</v>
      </c>
      <c r="D2" s="103" t="s">
        <v>80</v>
      </c>
      <c r="E2" s="104"/>
      <c r="F2" s="65" t="s">
        <v>36</v>
      </c>
      <c r="H2" t="s">
        <v>36</v>
      </c>
    </row>
    <row r="3" spans="1:8" ht="45" customHeight="1" thickBot="1" x14ac:dyDescent="0.3">
      <c r="A3" s="110" t="s">
        <v>129</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8" t="s">
        <v>119</v>
      </c>
      <c r="B46" s="116"/>
    </row>
    <row r="47" spans="1:8" ht="51" customHeight="1" thickBot="1" x14ac:dyDescent="0.3">
      <c r="A47" s="114" t="s">
        <v>220</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35</v>
      </c>
      <c r="D2" s="103" t="s">
        <v>80</v>
      </c>
      <c r="E2" s="104"/>
      <c r="F2" s="65" t="s">
        <v>36</v>
      </c>
      <c r="H2" t="s">
        <v>36</v>
      </c>
    </row>
    <row r="3" spans="1:8" ht="45" customHeight="1" thickBot="1" x14ac:dyDescent="0.3">
      <c r="A3" s="110" t="s">
        <v>25</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8" t="s">
        <v>119</v>
      </c>
      <c r="B46" s="116"/>
    </row>
    <row r="47" spans="1:8" ht="47.25" customHeight="1" thickBot="1" x14ac:dyDescent="0.3">
      <c r="A47" s="114" t="s">
        <v>231</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130</v>
      </c>
      <c r="B3" s="111"/>
      <c r="F3" s="66"/>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8" t="s">
        <v>119</v>
      </c>
      <c r="B46" s="116"/>
    </row>
    <row r="47" spans="1:8" ht="33" customHeight="1" thickBot="1" x14ac:dyDescent="0.3">
      <c r="A47" s="114" t="s">
        <v>193</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H65"/>
  <sheetViews>
    <sheetView topLeftCell="A34"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Schede'!B12,"non utilizzata")</f>
        <v>1</v>
      </c>
      <c r="D2" s="103" t="s">
        <v>80</v>
      </c>
      <c r="E2" s="104"/>
      <c r="F2" s="65" t="s">
        <v>36</v>
      </c>
      <c r="H2" t="s">
        <v>36</v>
      </c>
    </row>
    <row r="3" spans="1:8" ht="45" customHeight="1" thickBot="1" x14ac:dyDescent="0.3">
      <c r="A3" s="110" t="s">
        <v>38</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92</v>
      </c>
      <c r="G35" s="11" t="s">
        <v>72</v>
      </c>
      <c r="H35">
        <v>4</v>
      </c>
    </row>
    <row r="36" spans="1:8" ht="30" customHeight="1" thickBot="1" x14ac:dyDescent="0.3">
      <c r="A36" s="15" t="s">
        <v>49</v>
      </c>
      <c r="B36" s="30">
        <f>VLOOKUP(B35,G45:H51,2,FALSE)</f>
        <v>1</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VLOOKUP(B38,G53:H58,2,FALSE)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G45" s="7" t="s">
        <v>77</v>
      </c>
      <c r="H45" t="s">
        <v>76</v>
      </c>
    </row>
    <row r="46" spans="1:8" ht="30" customHeight="1" thickBot="1" x14ac:dyDescent="0.3">
      <c r="A46" s="108" t="s">
        <v>119</v>
      </c>
      <c r="B46" s="116"/>
      <c r="G46" s="7" t="s">
        <v>91</v>
      </c>
      <c r="H46">
        <v>0</v>
      </c>
    </row>
    <row r="47" spans="1:8" ht="66" customHeight="1" thickBot="1" x14ac:dyDescent="0.3">
      <c r="A47" s="114" t="s">
        <v>181</v>
      </c>
      <c r="B47" s="115"/>
      <c r="G47" s="7" t="s">
        <v>92</v>
      </c>
      <c r="H47">
        <v>1</v>
      </c>
    </row>
    <row r="48" spans="1:8"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$G$45:$G$51</formula1>
    </dataValidation>
    <dataValidation type="list" allowBlank="1" showInputMessage="1" showErrorMessage="1" promptTitle="Impatto" prompt="Selezionare una delle possibili opzioni dal menu a tendina" sqref="B38">
      <formula1>$G$53:$G$58</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37</v>
      </c>
      <c r="D2" s="103" t="s">
        <v>80</v>
      </c>
      <c r="E2" s="104"/>
      <c r="F2" s="65" t="s">
        <v>36</v>
      </c>
      <c r="H2" t="s">
        <v>36</v>
      </c>
    </row>
    <row r="3" spans="1:8" ht="45" customHeight="1" thickBot="1" x14ac:dyDescent="0.3">
      <c r="A3" s="110" t="s">
        <v>131</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08" t="s">
        <v>119</v>
      </c>
      <c r="B46" s="116"/>
    </row>
    <row r="47" spans="1:8" ht="30" customHeight="1" thickBot="1" x14ac:dyDescent="0.3">
      <c r="A47" s="117" t="s">
        <v>221</v>
      </c>
      <c r="B47" s="11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38</v>
      </c>
      <c r="D2" s="103" t="s">
        <v>80</v>
      </c>
      <c r="E2" s="104"/>
      <c r="F2" s="65" t="s">
        <v>36</v>
      </c>
      <c r="H2" t="s">
        <v>36</v>
      </c>
    </row>
    <row r="3" spans="1:8" ht="45" customHeight="1" thickBot="1" x14ac:dyDescent="0.3">
      <c r="A3" s="110" t="s">
        <v>132</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1.6666666666666665</v>
      </c>
    </row>
    <row r="45" spans="1:8" ht="30" customHeight="1" thickBot="1" x14ac:dyDescent="0.3">
      <c r="A45" s="34"/>
      <c r="B45" s="35"/>
    </row>
    <row r="46" spans="1:8" ht="30" customHeight="1" thickBot="1" x14ac:dyDescent="0.3">
      <c r="A46" s="108" t="s">
        <v>119</v>
      </c>
      <c r="B46" s="116"/>
    </row>
    <row r="47" spans="1:8" ht="30" customHeight="1" thickBot="1" x14ac:dyDescent="0.3">
      <c r="A47" s="117" t="s">
        <v>194</v>
      </c>
      <c r="B47" s="11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6"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39</v>
      </c>
      <c r="D2" s="103" t="s">
        <v>80</v>
      </c>
      <c r="E2" s="104"/>
      <c r="F2" s="65" t="s">
        <v>36</v>
      </c>
      <c r="H2" t="s">
        <v>36</v>
      </c>
    </row>
    <row r="3" spans="1:8" ht="45" customHeight="1" thickBot="1" x14ac:dyDescent="0.3">
      <c r="A3" s="110" t="s">
        <v>133</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46</v>
      </c>
      <c r="G7" s="8" t="s">
        <v>45</v>
      </c>
      <c r="H7">
        <v>2</v>
      </c>
    </row>
    <row r="8" spans="1:8" ht="30" customHeight="1" thickBot="1" x14ac:dyDescent="0.3">
      <c r="A8" s="23" t="s">
        <v>49</v>
      </c>
      <c r="B8" s="22">
        <f>VLOOKUP(B7,G5:H10,2,FALSE)</f>
        <v>3</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5.8333333333333339</v>
      </c>
    </row>
    <row r="45" spans="1:8" ht="30" customHeight="1" thickBot="1" x14ac:dyDescent="0.3">
      <c r="A45" s="34"/>
      <c r="B45" s="35"/>
    </row>
    <row r="46" spans="1:8" ht="30" customHeight="1" thickBot="1" x14ac:dyDescent="0.3">
      <c r="A46" s="108" t="s">
        <v>119</v>
      </c>
      <c r="B46" s="116"/>
    </row>
    <row r="47" spans="1:8" ht="80.25" customHeight="1" thickBot="1" x14ac:dyDescent="0.3">
      <c r="A47" s="114" t="s">
        <v>232</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40</v>
      </c>
      <c r="D2" s="103" t="s">
        <v>80</v>
      </c>
      <c r="E2" s="104"/>
      <c r="F2" s="65" t="s">
        <v>36</v>
      </c>
      <c r="H2" t="s">
        <v>36</v>
      </c>
    </row>
    <row r="3" spans="1:8" ht="45" customHeight="1" thickBot="1" x14ac:dyDescent="0.3">
      <c r="A3" s="110" t="s">
        <v>26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08" t="s">
        <v>119</v>
      </c>
      <c r="B46" s="116"/>
    </row>
    <row r="47" spans="1:8" ht="56.25" customHeight="1" thickBot="1" x14ac:dyDescent="0.3">
      <c r="A47" s="114" t="s">
        <v>235</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Schede'!B36,"non utilizzata")</f>
        <v>41</v>
      </c>
      <c r="D2" s="103" t="s">
        <v>80</v>
      </c>
      <c r="E2" s="104"/>
      <c r="F2" s="65" t="s">
        <v>36</v>
      </c>
      <c r="H2" t="s">
        <v>36</v>
      </c>
    </row>
    <row r="3" spans="1:8" ht="45" customHeight="1" thickBot="1" x14ac:dyDescent="0.3">
      <c r="A3" s="110" t="s">
        <v>27</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8" t="s">
        <v>119</v>
      </c>
      <c r="B46" s="116"/>
    </row>
    <row r="47" spans="1:8" ht="34.5" customHeight="1" thickBot="1" x14ac:dyDescent="0.3">
      <c r="A47" s="114" t="s">
        <v>195</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Schede'!B37,"non utilizzata")</f>
        <v>42</v>
      </c>
      <c r="D2" s="103" t="s">
        <v>80</v>
      </c>
      <c r="E2" s="104"/>
      <c r="F2" s="65" t="s">
        <v>36</v>
      </c>
      <c r="H2" t="s">
        <v>36</v>
      </c>
    </row>
    <row r="3" spans="1:8" ht="45" customHeight="1" thickBot="1" x14ac:dyDescent="0.3">
      <c r="A3" s="110" t="s">
        <v>28</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1" t="s">
        <v>59</v>
      </c>
      <c r="B15" s="102"/>
      <c r="G15" s="7" t="s">
        <v>53</v>
      </c>
      <c r="H15">
        <v>5</v>
      </c>
    </row>
    <row r="16" spans="1:8" ht="39" customHeight="1" x14ac:dyDescent="0.25">
      <c r="A16" s="28" t="s">
        <v>60</v>
      </c>
      <c r="B16" s="63" t="s">
        <v>61</v>
      </c>
    </row>
    <row r="17" spans="1:8" ht="30" customHeight="1" thickBot="1" x14ac:dyDescent="0.3">
      <c r="A17" s="15" t="s">
        <v>49</v>
      </c>
      <c r="B17" s="30">
        <f>VLOOKUP(B16,G22:H25,2,FALSE)</f>
        <v>1</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1.5</v>
      </c>
    </row>
    <row r="45" spans="1:8" ht="30" customHeight="1" thickBot="1" x14ac:dyDescent="0.3">
      <c r="A45" s="34"/>
      <c r="B45" s="35"/>
    </row>
    <row r="46" spans="1:8" ht="30" customHeight="1" thickBot="1" x14ac:dyDescent="0.3">
      <c r="A46" s="108" t="s">
        <v>119</v>
      </c>
      <c r="B46" s="116"/>
    </row>
    <row r="47" spans="1:8" ht="81" customHeight="1" thickBot="1" x14ac:dyDescent="0.3">
      <c r="A47" s="114" t="s">
        <v>222</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Schede'!B38,"non utilizzata")</f>
        <v>43</v>
      </c>
      <c r="D2" s="103" t="s">
        <v>80</v>
      </c>
      <c r="E2" s="104"/>
      <c r="F2" s="65" t="s">
        <v>36</v>
      </c>
      <c r="H2" t="s">
        <v>36</v>
      </c>
    </row>
    <row r="3" spans="1:8" ht="45" customHeight="1" thickBot="1" x14ac:dyDescent="0.3">
      <c r="A3" s="110" t="s">
        <v>29</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45</v>
      </c>
      <c r="G7" s="8" t="s">
        <v>45</v>
      </c>
      <c r="H7">
        <v>2</v>
      </c>
    </row>
    <row r="8" spans="1:8" ht="30" customHeight="1" thickBot="1" x14ac:dyDescent="0.3">
      <c r="A8" s="23" t="s">
        <v>49</v>
      </c>
      <c r="B8" s="22">
        <f>VLOOKUP(B7,G5:H10,2,FALSE)</f>
        <v>2</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8" t="s">
        <v>119</v>
      </c>
      <c r="B46" s="116"/>
    </row>
    <row r="47" spans="1:8" ht="32.25" customHeight="1" thickBot="1" x14ac:dyDescent="0.3">
      <c r="A47" s="114" t="s">
        <v>234</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Schede'!B39,"non utilizzata")</f>
        <v>44</v>
      </c>
      <c r="D2" s="103" t="s">
        <v>80</v>
      </c>
      <c r="E2" s="104"/>
      <c r="F2" s="65" t="s">
        <v>36</v>
      </c>
      <c r="H2" t="s">
        <v>36</v>
      </c>
    </row>
    <row r="3" spans="1:8" ht="45" customHeight="1" thickBot="1" x14ac:dyDescent="0.3">
      <c r="A3" s="110" t="s">
        <v>134</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8" t="s">
        <v>119</v>
      </c>
      <c r="B46" s="116"/>
    </row>
    <row r="47" spans="1:8" ht="69" customHeight="1" thickBot="1" x14ac:dyDescent="0.3">
      <c r="A47" s="114" t="s">
        <v>223</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30</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1.6666666666666667</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1.6666666666666667</v>
      </c>
    </row>
    <row r="45" spans="1:8" ht="30" customHeight="1" thickBot="1" x14ac:dyDescent="0.3">
      <c r="A45" s="34"/>
      <c r="B45" s="35"/>
    </row>
    <row r="46" spans="1:8" ht="30" customHeight="1" thickBot="1" x14ac:dyDescent="0.3">
      <c r="A46" s="108" t="s">
        <v>119</v>
      </c>
      <c r="B46" s="116"/>
    </row>
    <row r="47" spans="1:8" ht="53.25" customHeight="1" thickBot="1" x14ac:dyDescent="0.3">
      <c r="A47" s="114" t="s">
        <v>196</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209</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46</v>
      </c>
      <c r="G7" s="8" t="s">
        <v>45</v>
      </c>
      <c r="H7">
        <v>2</v>
      </c>
    </row>
    <row r="8" spans="1:8" ht="30" customHeight="1" thickBot="1" x14ac:dyDescent="0.3">
      <c r="A8" s="23" t="s">
        <v>49</v>
      </c>
      <c r="B8" s="22">
        <f>VLOOKUP(B7,G5:H10,2,FALSE)</f>
        <v>3</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8" t="s">
        <v>119</v>
      </c>
      <c r="B46" s="116"/>
    </row>
    <row r="47" spans="1:8" ht="78" customHeight="1" thickBot="1" x14ac:dyDescent="0.3">
      <c r="A47" s="114" t="s">
        <v>197</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E10" sqref="E1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103" t="s">
        <v>80</v>
      </c>
      <c r="E2" s="104"/>
      <c r="F2" s="65" t="s">
        <v>36</v>
      </c>
      <c r="H2" t="s">
        <v>36</v>
      </c>
    </row>
    <row r="3" spans="1:8" ht="45" customHeight="1" thickBot="1" x14ac:dyDescent="0.3">
      <c r="A3" s="110" t="s">
        <v>2</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52</v>
      </c>
      <c r="G10" s="7" t="s">
        <v>48</v>
      </c>
      <c r="H10">
        <v>5</v>
      </c>
    </row>
    <row r="11" spans="1:8" ht="30" customHeight="1" thickBot="1" x14ac:dyDescent="0.3">
      <c r="A11" s="26" t="s">
        <v>49</v>
      </c>
      <c r="B11" s="22">
        <f>VLOOKUP(B10,G13:H15,2,FALSE)</f>
        <v>2</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2.5</v>
      </c>
    </row>
    <row r="45" spans="1:8" ht="30" customHeight="1" thickBot="1" x14ac:dyDescent="0.3">
      <c r="A45" s="34"/>
      <c r="B45" s="35"/>
    </row>
    <row r="46" spans="1:8" ht="30" customHeight="1" thickBot="1" x14ac:dyDescent="0.3">
      <c r="A46" s="108" t="s">
        <v>119</v>
      </c>
      <c r="B46" s="116"/>
    </row>
    <row r="47" spans="1:8" ht="61.5" customHeight="1" thickBot="1" x14ac:dyDescent="0.3">
      <c r="A47" s="114" t="s">
        <v>182</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31</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46</v>
      </c>
      <c r="G7" s="8" t="s">
        <v>45</v>
      </c>
      <c r="H7">
        <v>2</v>
      </c>
    </row>
    <row r="8" spans="1:8" ht="30" customHeight="1" thickBot="1" x14ac:dyDescent="0.3">
      <c r="A8" s="23" t="s">
        <v>49</v>
      </c>
      <c r="B8" s="22">
        <f>VLOOKUP(B7,G5:H10,2,FALSE)</f>
        <v>3</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112</v>
      </c>
      <c r="G38" s="7" t="s">
        <v>77</v>
      </c>
      <c r="H38" t="s">
        <v>76</v>
      </c>
    </row>
    <row r="39" spans="1:8" ht="30" customHeight="1" thickBot="1" x14ac:dyDescent="0.3">
      <c r="A39" s="15" t="s">
        <v>49</v>
      </c>
      <c r="B39" s="30">
        <f>VLOOKUP(B38,G56:H61,2,FALSE)</f>
        <v>4</v>
      </c>
      <c r="G39" s="7" t="s">
        <v>102</v>
      </c>
      <c r="H39">
        <v>1</v>
      </c>
    </row>
    <row r="40" spans="1:8" ht="30" customHeight="1" thickBot="1" x14ac:dyDescent="0.3">
      <c r="A40" s="32" t="s">
        <v>99</v>
      </c>
      <c r="B40" s="31">
        <f>IFERROR((B30+B33+B36+B39)/4,"-")</f>
        <v>1.5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08" t="s">
        <v>119</v>
      </c>
      <c r="B46" s="116"/>
    </row>
    <row r="47" spans="1:8" ht="55.5" customHeight="1" thickBot="1" x14ac:dyDescent="0.3">
      <c r="A47" s="114" t="s">
        <v>198</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64" zoomScaleNormal="100" zoomScaleSheetLayoutView="100" workbookViewId="0">
      <selection activeCell="A7" sqref="A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32</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48</v>
      </c>
      <c r="G7" s="8" t="s">
        <v>45</v>
      </c>
      <c r="H7">
        <v>2</v>
      </c>
    </row>
    <row r="8" spans="1:8" ht="30" customHeight="1" thickBot="1" x14ac:dyDescent="0.3">
      <c r="A8" s="23" t="s">
        <v>49</v>
      </c>
      <c r="B8" s="22">
        <f>VLOOKUP(B7,G5:H10,2,FALSE)</f>
        <v>5</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62</v>
      </c>
    </row>
    <row r="17" spans="1:8" ht="30" customHeight="1" thickBot="1" x14ac:dyDescent="0.3">
      <c r="A17" s="15" t="s">
        <v>49</v>
      </c>
      <c r="B17" s="30">
        <f>VLOOKUP(B16,G22:H25,2,FALSE)</f>
        <v>3</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8" t="s">
        <v>119</v>
      </c>
      <c r="B46" s="116"/>
    </row>
    <row r="47" spans="1:8" ht="86.25" customHeight="1" thickBot="1" x14ac:dyDescent="0.3">
      <c r="A47" s="114" t="s">
        <v>199</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Schede'!#REF!,"non utilizzata")</f>
        <v>non utilizzata</v>
      </c>
      <c r="D2" s="103" t="s">
        <v>80</v>
      </c>
      <c r="E2" s="104"/>
      <c r="F2" s="65" t="s">
        <v>37</v>
      </c>
      <c r="H2" t="s">
        <v>36</v>
      </c>
    </row>
    <row r="3" spans="1:8" ht="45" customHeight="1" thickBot="1" x14ac:dyDescent="0.3">
      <c r="A3" s="110" t="s">
        <v>176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77</v>
      </c>
      <c r="G7" s="8" t="s">
        <v>45</v>
      </c>
      <c r="H7">
        <v>2</v>
      </c>
    </row>
    <row r="8" spans="1:8" ht="30" customHeight="1" thickBot="1" x14ac:dyDescent="0.3">
      <c r="A8" s="23" t="s">
        <v>49</v>
      </c>
      <c r="B8" s="22" t="str">
        <f>VLOOKUP(B7,G5:H10,2,FALSE)</f>
        <v>-</v>
      </c>
      <c r="G8" s="7" t="s">
        <v>46</v>
      </c>
      <c r="H8">
        <v>3</v>
      </c>
    </row>
    <row r="9" spans="1:8" ht="30" customHeight="1" thickBot="1" x14ac:dyDescent="0.3">
      <c r="A9" s="101" t="s">
        <v>50</v>
      </c>
      <c r="B9" s="102"/>
      <c r="G9" s="7" t="s">
        <v>47</v>
      </c>
      <c r="H9">
        <v>4</v>
      </c>
    </row>
    <row r="10" spans="1:8" ht="30" customHeight="1" thickBot="1" x14ac:dyDescent="0.3">
      <c r="A10" s="25" t="s">
        <v>51</v>
      </c>
      <c r="B10" s="64" t="s">
        <v>77</v>
      </c>
      <c r="G10" s="7" t="s">
        <v>48</v>
      </c>
      <c r="H10">
        <v>5</v>
      </c>
    </row>
    <row r="11" spans="1:8" ht="30" customHeight="1" thickBot="1" x14ac:dyDescent="0.3">
      <c r="A11" s="26" t="s">
        <v>49</v>
      </c>
      <c r="B11" s="22" t="str">
        <f>VLOOKUP(B10,G13:H15,2,FALSE)</f>
        <v>-</v>
      </c>
    </row>
    <row r="12" spans="1:8" ht="30" customHeight="1" x14ac:dyDescent="0.25">
      <c r="A12" s="101" t="s">
        <v>54</v>
      </c>
      <c r="B12" s="102"/>
      <c r="G12" s="12"/>
    </row>
    <row r="13" spans="1:8" ht="30" customHeight="1" thickBot="1" x14ac:dyDescent="0.3">
      <c r="A13" s="27" t="s">
        <v>55</v>
      </c>
      <c r="B13" s="64"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1" t="s">
        <v>59</v>
      </c>
      <c r="B15" s="102"/>
      <c r="G15" s="7" t="s">
        <v>53</v>
      </c>
      <c r="H15">
        <v>5</v>
      </c>
    </row>
    <row r="16" spans="1:8" ht="39" customHeight="1" x14ac:dyDescent="0.25">
      <c r="A16" s="28" t="s">
        <v>60</v>
      </c>
      <c r="B16" s="63" t="s">
        <v>77</v>
      </c>
    </row>
    <row r="17" spans="1:8" ht="30" customHeight="1" thickBot="1" x14ac:dyDescent="0.3">
      <c r="A17" s="15" t="s">
        <v>49</v>
      </c>
      <c r="B17" s="30" t="str">
        <f>VLOOKUP(B16,G22:H25,2,FALSE)</f>
        <v>-</v>
      </c>
      <c r="G17" s="7" t="s">
        <v>77</v>
      </c>
      <c r="H17" t="s">
        <v>76</v>
      </c>
    </row>
    <row r="18" spans="1:8" ht="30" customHeight="1" thickBot="1" x14ac:dyDescent="0.3">
      <c r="A18" s="101" t="s">
        <v>64</v>
      </c>
      <c r="B18" s="102"/>
      <c r="G18" s="11" t="s">
        <v>56</v>
      </c>
      <c r="H18">
        <v>1</v>
      </c>
    </row>
    <row r="19" spans="1:8" ht="30" customHeight="1" thickBot="1" x14ac:dyDescent="0.3">
      <c r="A19" s="29" t="s">
        <v>78</v>
      </c>
      <c r="B19" s="63" t="s">
        <v>77</v>
      </c>
      <c r="G19" s="11" t="s">
        <v>57</v>
      </c>
      <c r="H19">
        <v>3</v>
      </c>
    </row>
    <row r="20" spans="1:8" ht="30" customHeight="1" thickBot="1" x14ac:dyDescent="0.3">
      <c r="A20" s="15" t="s">
        <v>49</v>
      </c>
      <c r="B20" s="30" t="str">
        <f>VLOOKUP(B19,G27:H29,2,FALSE)</f>
        <v>-</v>
      </c>
      <c r="G20" s="11" t="s">
        <v>58</v>
      </c>
      <c r="H20">
        <v>5</v>
      </c>
    </row>
    <row r="21" spans="1:8" ht="30" customHeight="1" x14ac:dyDescent="0.25">
      <c r="A21" s="101" t="s">
        <v>67</v>
      </c>
      <c r="B21" s="102"/>
    </row>
    <row r="22" spans="1:8" ht="30" customHeight="1" thickBot="1" x14ac:dyDescent="0.3">
      <c r="A22" s="29" t="s">
        <v>68</v>
      </c>
      <c r="B22" s="63"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77</v>
      </c>
      <c r="G29" s="11" t="s">
        <v>66</v>
      </c>
      <c r="H29">
        <v>5</v>
      </c>
    </row>
    <row r="30" spans="1:8" ht="30" customHeight="1" thickBot="1" x14ac:dyDescent="0.3">
      <c r="A30" s="15" t="s">
        <v>49</v>
      </c>
      <c r="B30" s="30" t="str">
        <f>VLOOKUP(B29,G38:H43,2,FALSE)</f>
        <v>-</v>
      </c>
    </row>
    <row r="31" spans="1:8" ht="30" customHeight="1" thickBot="1" x14ac:dyDescent="0.3">
      <c r="A31" s="101" t="s">
        <v>87</v>
      </c>
      <c r="B31" s="102"/>
      <c r="G31" s="7" t="s">
        <v>77</v>
      </c>
      <c r="H31" t="s">
        <v>76</v>
      </c>
    </row>
    <row r="32" spans="1:8" ht="42" customHeight="1" thickBot="1" x14ac:dyDescent="0.3">
      <c r="A32" s="29" t="s">
        <v>88</v>
      </c>
      <c r="B32" s="63"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1" t="s">
        <v>89</v>
      </c>
      <c r="B34" s="102"/>
      <c r="G34" s="11" t="s">
        <v>71</v>
      </c>
      <c r="H34">
        <v>3</v>
      </c>
    </row>
    <row r="35" spans="1:8" ht="30" customHeight="1" thickBot="1" x14ac:dyDescent="0.3">
      <c r="A35" s="29" t="s">
        <v>90</v>
      </c>
      <c r="B35" s="63" t="s">
        <v>77</v>
      </c>
      <c r="G35" s="11" t="s">
        <v>72</v>
      </c>
      <c r="H35">
        <v>4</v>
      </c>
    </row>
    <row r="36" spans="1:8" ht="30" customHeight="1" thickBot="1" x14ac:dyDescent="0.3">
      <c r="A36" s="15" t="s">
        <v>49</v>
      </c>
      <c r="B36" s="30" t="str">
        <f>VLOOKUP(B35,G48:H54,2,FALSE)</f>
        <v>-</v>
      </c>
      <c r="G36" s="11" t="s">
        <v>73</v>
      </c>
      <c r="H36">
        <v>5</v>
      </c>
    </row>
    <row r="37" spans="1:8" ht="30" customHeight="1" x14ac:dyDescent="0.25">
      <c r="A37" s="101" t="s">
        <v>97</v>
      </c>
      <c r="B37" s="102"/>
    </row>
    <row r="38" spans="1:8" ht="30" customHeight="1" thickBot="1" x14ac:dyDescent="0.3">
      <c r="A38" s="29" t="s">
        <v>98</v>
      </c>
      <c r="B38" s="63"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8" t="s">
        <v>119</v>
      </c>
      <c r="B46" s="116"/>
    </row>
    <row r="47" spans="1:8" ht="30" customHeight="1" thickBot="1" x14ac:dyDescent="0.3">
      <c r="A47" s="114"/>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Schede'!#REF!,"non utilizzata")</f>
        <v>non utilizzata</v>
      </c>
      <c r="D2" s="103" t="s">
        <v>80</v>
      </c>
      <c r="E2" s="104"/>
      <c r="F2" s="65" t="s">
        <v>37</v>
      </c>
      <c r="H2" t="s">
        <v>36</v>
      </c>
    </row>
    <row r="3" spans="1:8" ht="45" customHeight="1" thickBot="1" x14ac:dyDescent="0.3">
      <c r="A3" s="110" t="s">
        <v>176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77</v>
      </c>
      <c r="G7" s="8" t="s">
        <v>45</v>
      </c>
      <c r="H7">
        <v>2</v>
      </c>
    </row>
    <row r="8" spans="1:8" ht="30" customHeight="1" thickBot="1" x14ac:dyDescent="0.3">
      <c r="A8" s="23" t="s">
        <v>49</v>
      </c>
      <c r="B8" s="22" t="str">
        <f>VLOOKUP(B7,G5:H10,2,FALSE)</f>
        <v>-</v>
      </c>
      <c r="G8" s="7" t="s">
        <v>46</v>
      </c>
      <c r="H8">
        <v>3</v>
      </c>
    </row>
    <row r="9" spans="1:8" ht="30" customHeight="1" thickBot="1" x14ac:dyDescent="0.3">
      <c r="A9" s="101" t="s">
        <v>50</v>
      </c>
      <c r="B9" s="102"/>
      <c r="G9" s="7" t="s">
        <v>47</v>
      </c>
      <c r="H9">
        <v>4</v>
      </c>
    </row>
    <row r="10" spans="1:8" ht="30" customHeight="1" thickBot="1" x14ac:dyDescent="0.3">
      <c r="A10" s="25" t="s">
        <v>51</v>
      </c>
      <c r="B10" s="64" t="s">
        <v>77</v>
      </c>
      <c r="G10" s="7" t="s">
        <v>48</v>
      </c>
      <c r="H10">
        <v>5</v>
      </c>
    </row>
    <row r="11" spans="1:8" ht="30" customHeight="1" thickBot="1" x14ac:dyDescent="0.3">
      <c r="A11" s="26" t="s">
        <v>49</v>
      </c>
      <c r="B11" s="22" t="str">
        <f>VLOOKUP(B10,G13:H15,2,FALSE)</f>
        <v>-</v>
      </c>
    </row>
    <row r="12" spans="1:8" ht="30" customHeight="1" x14ac:dyDescent="0.25">
      <c r="A12" s="101" t="s">
        <v>54</v>
      </c>
      <c r="B12" s="102"/>
      <c r="G12" s="12"/>
    </row>
    <row r="13" spans="1:8" ht="30" customHeight="1" thickBot="1" x14ac:dyDescent="0.3">
      <c r="A13" s="27" t="s">
        <v>55</v>
      </c>
      <c r="B13" s="64"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1" t="s">
        <v>59</v>
      </c>
      <c r="B15" s="102"/>
      <c r="G15" s="7" t="s">
        <v>53</v>
      </c>
      <c r="H15">
        <v>5</v>
      </c>
    </row>
    <row r="16" spans="1:8" ht="39" customHeight="1" x14ac:dyDescent="0.25">
      <c r="A16" s="28" t="s">
        <v>60</v>
      </c>
      <c r="B16" s="63" t="s">
        <v>77</v>
      </c>
    </row>
    <row r="17" spans="1:8" ht="30" customHeight="1" thickBot="1" x14ac:dyDescent="0.3">
      <c r="A17" s="15" t="s">
        <v>49</v>
      </c>
      <c r="B17" s="30" t="str">
        <f>VLOOKUP(B16,G22:H25,2,FALSE)</f>
        <v>-</v>
      </c>
      <c r="G17" s="7" t="s">
        <v>77</v>
      </c>
      <c r="H17" t="s">
        <v>76</v>
      </c>
    </row>
    <row r="18" spans="1:8" ht="30" customHeight="1" thickBot="1" x14ac:dyDescent="0.3">
      <c r="A18" s="101" t="s">
        <v>64</v>
      </c>
      <c r="B18" s="102"/>
      <c r="G18" s="11" t="s">
        <v>56</v>
      </c>
      <c r="H18">
        <v>1</v>
      </c>
    </row>
    <row r="19" spans="1:8" ht="30" customHeight="1" thickBot="1" x14ac:dyDescent="0.3">
      <c r="A19" s="29" t="s">
        <v>78</v>
      </c>
      <c r="B19" s="63" t="s">
        <v>77</v>
      </c>
      <c r="G19" s="11" t="s">
        <v>57</v>
      </c>
      <c r="H19">
        <v>3</v>
      </c>
    </row>
    <row r="20" spans="1:8" ht="30" customHeight="1" thickBot="1" x14ac:dyDescent="0.3">
      <c r="A20" s="15" t="s">
        <v>49</v>
      </c>
      <c r="B20" s="30" t="str">
        <f>VLOOKUP(B19,G27:H29,2,FALSE)</f>
        <v>-</v>
      </c>
      <c r="G20" s="11" t="s">
        <v>58</v>
      </c>
      <c r="H20">
        <v>5</v>
      </c>
    </row>
    <row r="21" spans="1:8" ht="30" customHeight="1" x14ac:dyDescent="0.25">
      <c r="A21" s="101" t="s">
        <v>67</v>
      </c>
      <c r="B21" s="102"/>
    </row>
    <row r="22" spans="1:8" ht="30" customHeight="1" thickBot="1" x14ac:dyDescent="0.3">
      <c r="A22" s="29" t="s">
        <v>68</v>
      </c>
      <c r="B22" s="63"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77</v>
      </c>
      <c r="G29" s="11" t="s">
        <v>66</v>
      </c>
      <c r="H29">
        <v>5</v>
      </c>
    </row>
    <row r="30" spans="1:8" ht="30" customHeight="1" thickBot="1" x14ac:dyDescent="0.3">
      <c r="A30" s="15" t="s">
        <v>49</v>
      </c>
      <c r="B30" s="30" t="str">
        <f>VLOOKUP(B29,G38:H43,2,FALSE)</f>
        <v>-</v>
      </c>
    </row>
    <row r="31" spans="1:8" ht="30" customHeight="1" thickBot="1" x14ac:dyDescent="0.3">
      <c r="A31" s="101" t="s">
        <v>87</v>
      </c>
      <c r="B31" s="102"/>
      <c r="G31" s="7" t="s">
        <v>77</v>
      </c>
      <c r="H31" t="s">
        <v>76</v>
      </c>
    </row>
    <row r="32" spans="1:8" ht="42" customHeight="1" thickBot="1" x14ac:dyDescent="0.3">
      <c r="A32" s="29" t="s">
        <v>88</v>
      </c>
      <c r="B32" s="63"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1" t="s">
        <v>89</v>
      </c>
      <c r="B34" s="102"/>
      <c r="G34" s="11" t="s">
        <v>71</v>
      </c>
      <c r="H34">
        <v>3</v>
      </c>
    </row>
    <row r="35" spans="1:8" ht="30" customHeight="1" thickBot="1" x14ac:dyDescent="0.3">
      <c r="A35" s="29" t="s">
        <v>90</v>
      </c>
      <c r="B35" s="63" t="s">
        <v>77</v>
      </c>
      <c r="G35" s="11" t="s">
        <v>72</v>
      </c>
      <c r="H35">
        <v>4</v>
      </c>
    </row>
    <row r="36" spans="1:8" ht="30" customHeight="1" thickBot="1" x14ac:dyDescent="0.3">
      <c r="A36" s="15" t="s">
        <v>49</v>
      </c>
      <c r="B36" s="30" t="str">
        <f>VLOOKUP(B35,G48:H54,2,FALSE)</f>
        <v>-</v>
      </c>
      <c r="G36" s="11" t="s">
        <v>73</v>
      </c>
      <c r="H36">
        <v>5</v>
      </c>
    </row>
    <row r="37" spans="1:8" ht="30" customHeight="1" x14ac:dyDescent="0.25">
      <c r="A37" s="101" t="s">
        <v>97</v>
      </c>
      <c r="B37" s="102"/>
    </row>
    <row r="38" spans="1:8" ht="30" customHeight="1" thickBot="1" x14ac:dyDescent="0.3">
      <c r="A38" s="29" t="s">
        <v>98</v>
      </c>
      <c r="B38" s="63"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8" t="s">
        <v>119</v>
      </c>
      <c r="B46" s="116"/>
    </row>
    <row r="47" spans="1:8" ht="30" customHeight="1" thickBot="1" x14ac:dyDescent="0.3">
      <c r="A47" s="114"/>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Schede'!#REF!,"non utilizzata")</f>
        <v>non utilizzata</v>
      </c>
      <c r="D2" s="103" t="s">
        <v>80</v>
      </c>
      <c r="E2" s="104"/>
      <c r="F2" s="65" t="s">
        <v>37</v>
      </c>
      <c r="H2" t="s">
        <v>36</v>
      </c>
    </row>
    <row r="3" spans="1:8" ht="45" customHeight="1" thickBot="1" x14ac:dyDescent="0.3">
      <c r="A3" s="110" t="s">
        <v>176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77</v>
      </c>
      <c r="G7" s="8" t="s">
        <v>45</v>
      </c>
      <c r="H7">
        <v>2</v>
      </c>
    </row>
    <row r="8" spans="1:8" ht="30" customHeight="1" thickBot="1" x14ac:dyDescent="0.3">
      <c r="A8" s="23" t="s">
        <v>49</v>
      </c>
      <c r="B8" s="22" t="str">
        <f>VLOOKUP(B7,G5:H10,2,FALSE)</f>
        <v>-</v>
      </c>
      <c r="G8" s="7" t="s">
        <v>46</v>
      </c>
      <c r="H8">
        <v>3</v>
      </c>
    </row>
    <row r="9" spans="1:8" ht="30" customHeight="1" thickBot="1" x14ac:dyDescent="0.3">
      <c r="A9" s="101" t="s">
        <v>50</v>
      </c>
      <c r="B9" s="102"/>
      <c r="G9" s="7" t="s">
        <v>47</v>
      </c>
      <c r="H9">
        <v>4</v>
      </c>
    </row>
    <row r="10" spans="1:8" ht="30" customHeight="1" thickBot="1" x14ac:dyDescent="0.3">
      <c r="A10" s="25" t="s">
        <v>51</v>
      </c>
      <c r="B10" s="64" t="s">
        <v>77</v>
      </c>
      <c r="G10" s="7" t="s">
        <v>48</v>
      </c>
      <c r="H10">
        <v>5</v>
      </c>
    </row>
    <row r="11" spans="1:8" ht="30" customHeight="1" thickBot="1" x14ac:dyDescent="0.3">
      <c r="A11" s="26" t="s">
        <v>49</v>
      </c>
      <c r="B11" s="22" t="str">
        <f>VLOOKUP(B10,G13:H15,2,FALSE)</f>
        <v>-</v>
      </c>
    </row>
    <row r="12" spans="1:8" ht="30" customHeight="1" x14ac:dyDescent="0.25">
      <c r="A12" s="101" t="s">
        <v>54</v>
      </c>
      <c r="B12" s="102"/>
      <c r="G12" s="12"/>
    </row>
    <row r="13" spans="1:8" ht="30" customHeight="1" thickBot="1" x14ac:dyDescent="0.3">
      <c r="A13" s="27" t="s">
        <v>55</v>
      </c>
      <c r="B13" s="64"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1" t="s">
        <v>59</v>
      </c>
      <c r="B15" s="102"/>
      <c r="G15" s="7" t="s">
        <v>53</v>
      </c>
      <c r="H15">
        <v>5</v>
      </c>
    </row>
    <row r="16" spans="1:8" ht="39" customHeight="1" x14ac:dyDescent="0.25">
      <c r="A16" s="28" t="s">
        <v>60</v>
      </c>
      <c r="B16" s="63" t="s">
        <v>77</v>
      </c>
    </row>
    <row r="17" spans="1:8" ht="30" customHeight="1" thickBot="1" x14ac:dyDescent="0.3">
      <c r="A17" s="15" t="s">
        <v>49</v>
      </c>
      <c r="B17" s="30" t="str">
        <f>VLOOKUP(B16,G22:H25,2,FALSE)</f>
        <v>-</v>
      </c>
      <c r="G17" s="7" t="s">
        <v>77</v>
      </c>
      <c r="H17" t="s">
        <v>76</v>
      </c>
    </row>
    <row r="18" spans="1:8" ht="30" customHeight="1" thickBot="1" x14ac:dyDescent="0.3">
      <c r="A18" s="101" t="s">
        <v>64</v>
      </c>
      <c r="B18" s="102"/>
      <c r="G18" s="11" t="s">
        <v>56</v>
      </c>
      <c r="H18">
        <v>1</v>
      </c>
    </row>
    <row r="19" spans="1:8" ht="30" customHeight="1" thickBot="1" x14ac:dyDescent="0.3">
      <c r="A19" s="29" t="s">
        <v>78</v>
      </c>
      <c r="B19" s="63" t="s">
        <v>77</v>
      </c>
      <c r="G19" s="11" t="s">
        <v>57</v>
      </c>
      <c r="H19">
        <v>3</v>
      </c>
    </row>
    <row r="20" spans="1:8" ht="30" customHeight="1" thickBot="1" x14ac:dyDescent="0.3">
      <c r="A20" s="15" t="s">
        <v>49</v>
      </c>
      <c r="B20" s="30" t="str">
        <f>VLOOKUP(B19,G27:H29,2,FALSE)</f>
        <v>-</v>
      </c>
      <c r="G20" s="11" t="s">
        <v>58</v>
      </c>
      <c r="H20">
        <v>5</v>
      </c>
    </row>
    <row r="21" spans="1:8" ht="30" customHeight="1" x14ac:dyDescent="0.25">
      <c r="A21" s="101" t="s">
        <v>67</v>
      </c>
      <c r="B21" s="102"/>
    </row>
    <row r="22" spans="1:8" ht="30" customHeight="1" thickBot="1" x14ac:dyDescent="0.3">
      <c r="A22" s="29" t="s">
        <v>68</v>
      </c>
      <c r="B22" s="63"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77</v>
      </c>
      <c r="G29" s="11" t="s">
        <v>66</v>
      </c>
      <c r="H29">
        <v>5</v>
      </c>
    </row>
    <row r="30" spans="1:8" ht="30" customHeight="1" thickBot="1" x14ac:dyDescent="0.3">
      <c r="A30" s="15" t="s">
        <v>49</v>
      </c>
      <c r="B30" s="30" t="str">
        <f>VLOOKUP(B29,G38:H43,2,FALSE)</f>
        <v>-</v>
      </c>
    </row>
    <row r="31" spans="1:8" ht="30" customHeight="1" thickBot="1" x14ac:dyDescent="0.3">
      <c r="A31" s="101" t="s">
        <v>87</v>
      </c>
      <c r="B31" s="102"/>
      <c r="G31" s="7" t="s">
        <v>77</v>
      </c>
      <c r="H31" t="s">
        <v>76</v>
      </c>
    </row>
    <row r="32" spans="1:8" ht="42" customHeight="1" thickBot="1" x14ac:dyDescent="0.3">
      <c r="A32" s="29" t="s">
        <v>88</v>
      </c>
      <c r="B32" s="63"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1" t="s">
        <v>89</v>
      </c>
      <c r="B34" s="102"/>
      <c r="G34" s="11" t="s">
        <v>71</v>
      </c>
      <c r="H34">
        <v>3</v>
      </c>
    </row>
    <row r="35" spans="1:8" ht="30" customHeight="1" thickBot="1" x14ac:dyDescent="0.3">
      <c r="A35" s="29" t="s">
        <v>90</v>
      </c>
      <c r="B35" s="63" t="s">
        <v>77</v>
      </c>
      <c r="G35" s="11" t="s">
        <v>72</v>
      </c>
      <c r="H35">
        <v>4</v>
      </c>
    </row>
    <row r="36" spans="1:8" ht="30" customHeight="1" thickBot="1" x14ac:dyDescent="0.3">
      <c r="A36" s="15" t="s">
        <v>49</v>
      </c>
      <c r="B36" s="30" t="str">
        <f>VLOOKUP(B35,G48:H54,2,FALSE)</f>
        <v>-</v>
      </c>
      <c r="G36" s="11" t="s">
        <v>73</v>
      </c>
      <c r="H36">
        <v>5</v>
      </c>
    </row>
    <row r="37" spans="1:8" ht="30" customHeight="1" x14ac:dyDescent="0.25">
      <c r="A37" s="101" t="s">
        <v>97</v>
      </c>
      <c r="B37" s="102"/>
    </row>
    <row r="38" spans="1:8" ht="30" customHeight="1" thickBot="1" x14ac:dyDescent="0.3">
      <c r="A38" s="29" t="s">
        <v>98</v>
      </c>
      <c r="B38" s="63"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8" t="s">
        <v>119</v>
      </c>
      <c r="B46" s="116"/>
    </row>
    <row r="47" spans="1:8" ht="30" customHeight="1" thickBot="1" x14ac:dyDescent="0.3">
      <c r="A47" s="114"/>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Schede'!#REF!,"non utilizzata")</f>
        <v>non utilizzata</v>
      </c>
      <c r="D2" s="103" t="s">
        <v>80</v>
      </c>
      <c r="E2" s="104"/>
      <c r="F2" s="65" t="s">
        <v>37</v>
      </c>
      <c r="H2" t="s">
        <v>36</v>
      </c>
    </row>
    <row r="3" spans="1:8" ht="45" customHeight="1" thickBot="1" x14ac:dyDescent="0.3">
      <c r="A3" s="110" t="s">
        <v>176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77</v>
      </c>
      <c r="G7" s="8" t="s">
        <v>45</v>
      </c>
      <c r="H7">
        <v>2</v>
      </c>
    </row>
    <row r="8" spans="1:8" ht="30" customHeight="1" thickBot="1" x14ac:dyDescent="0.3">
      <c r="A8" s="23" t="s">
        <v>49</v>
      </c>
      <c r="B8" s="22" t="str">
        <f>VLOOKUP(B7,G5:H10,2,FALSE)</f>
        <v>-</v>
      </c>
      <c r="G8" s="7" t="s">
        <v>46</v>
      </c>
      <c r="H8">
        <v>3</v>
      </c>
    </row>
    <row r="9" spans="1:8" ht="30" customHeight="1" thickBot="1" x14ac:dyDescent="0.3">
      <c r="A9" s="101" t="s">
        <v>50</v>
      </c>
      <c r="B9" s="102"/>
      <c r="G9" s="7" t="s">
        <v>47</v>
      </c>
      <c r="H9">
        <v>4</v>
      </c>
    </row>
    <row r="10" spans="1:8" ht="30" customHeight="1" thickBot="1" x14ac:dyDescent="0.3">
      <c r="A10" s="25" t="s">
        <v>51</v>
      </c>
      <c r="B10" s="64" t="s">
        <v>77</v>
      </c>
      <c r="G10" s="7" t="s">
        <v>48</v>
      </c>
      <c r="H10">
        <v>5</v>
      </c>
    </row>
    <row r="11" spans="1:8" ht="30" customHeight="1" thickBot="1" x14ac:dyDescent="0.3">
      <c r="A11" s="26" t="s">
        <v>49</v>
      </c>
      <c r="B11" s="22" t="str">
        <f>VLOOKUP(B10,G13:H15,2,FALSE)</f>
        <v>-</v>
      </c>
    </row>
    <row r="12" spans="1:8" ht="30" customHeight="1" x14ac:dyDescent="0.25">
      <c r="A12" s="101" t="s">
        <v>54</v>
      </c>
      <c r="B12" s="102"/>
      <c r="G12" s="12"/>
    </row>
    <row r="13" spans="1:8" ht="30" customHeight="1" thickBot="1" x14ac:dyDescent="0.3">
      <c r="A13" s="27" t="s">
        <v>55</v>
      </c>
      <c r="B13" s="64"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1" t="s">
        <v>59</v>
      </c>
      <c r="B15" s="102"/>
      <c r="G15" s="7" t="s">
        <v>53</v>
      </c>
      <c r="H15">
        <v>5</v>
      </c>
    </row>
    <row r="16" spans="1:8" ht="39" customHeight="1" x14ac:dyDescent="0.25">
      <c r="A16" s="28" t="s">
        <v>60</v>
      </c>
      <c r="B16" s="63" t="s">
        <v>77</v>
      </c>
    </row>
    <row r="17" spans="1:8" ht="30" customHeight="1" thickBot="1" x14ac:dyDescent="0.3">
      <c r="A17" s="15" t="s">
        <v>49</v>
      </c>
      <c r="B17" s="30" t="str">
        <f>VLOOKUP(B16,G22:H25,2,FALSE)</f>
        <v>-</v>
      </c>
      <c r="G17" s="7" t="s">
        <v>77</v>
      </c>
      <c r="H17" t="s">
        <v>76</v>
      </c>
    </row>
    <row r="18" spans="1:8" ht="30" customHeight="1" thickBot="1" x14ac:dyDescent="0.3">
      <c r="A18" s="101" t="s">
        <v>64</v>
      </c>
      <c r="B18" s="102"/>
      <c r="G18" s="11" t="s">
        <v>56</v>
      </c>
      <c r="H18">
        <v>1</v>
      </c>
    </row>
    <row r="19" spans="1:8" ht="30" customHeight="1" thickBot="1" x14ac:dyDescent="0.3">
      <c r="A19" s="29" t="s">
        <v>78</v>
      </c>
      <c r="B19" s="63" t="s">
        <v>77</v>
      </c>
      <c r="G19" s="11" t="s">
        <v>57</v>
      </c>
      <c r="H19">
        <v>3</v>
      </c>
    </row>
    <row r="20" spans="1:8" ht="30" customHeight="1" thickBot="1" x14ac:dyDescent="0.3">
      <c r="A20" s="15" t="s">
        <v>49</v>
      </c>
      <c r="B20" s="30" t="str">
        <f>VLOOKUP(B19,G27:H29,2,FALSE)</f>
        <v>-</v>
      </c>
      <c r="G20" s="11" t="s">
        <v>58</v>
      </c>
      <c r="H20">
        <v>5</v>
      </c>
    </row>
    <row r="21" spans="1:8" ht="30" customHeight="1" x14ac:dyDescent="0.25">
      <c r="A21" s="101" t="s">
        <v>67</v>
      </c>
      <c r="B21" s="102"/>
    </row>
    <row r="22" spans="1:8" ht="30" customHeight="1" thickBot="1" x14ac:dyDescent="0.3">
      <c r="A22" s="29" t="s">
        <v>68</v>
      </c>
      <c r="B22" s="63"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77</v>
      </c>
      <c r="G29" s="11" t="s">
        <v>66</v>
      </c>
      <c r="H29">
        <v>5</v>
      </c>
    </row>
    <row r="30" spans="1:8" ht="30" customHeight="1" thickBot="1" x14ac:dyDescent="0.3">
      <c r="A30" s="15" t="s">
        <v>49</v>
      </c>
      <c r="B30" s="30" t="str">
        <f>VLOOKUP(B29,G38:H43,2,FALSE)</f>
        <v>-</v>
      </c>
    </row>
    <row r="31" spans="1:8" ht="30" customHeight="1" thickBot="1" x14ac:dyDescent="0.3">
      <c r="A31" s="101" t="s">
        <v>87</v>
      </c>
      <c r="B31" s="102"/>
      <c r="G31" s="7" t="s">
        <v>77</v>
      </c>
      <c r="H31" t="s">
        <v>76</v>
      </c>
    </row>
    <row r="32" spans="1:8" ht="42" customHeight="1" thickBot="1" x14ac:dyDescent="0.3">
      <c r="A32" s="29" t="s">
        <v>88</v>
      </c>
      <c r="B32" s="63"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1" t="s">
        <v>89</v>
      </c>
      <c r="B34" s="102"/>
      <c r="G34" s="11" t="s">
        <v>71</v>
      </c>
      <c r="H34">
        <v>3</v>
      </c>
    </row>
    <row r="35" spans="1:8" ht="30" customHeight="1" thickBot="1" x14ac:dyDescent="0.3">
      <c r="A35" s="29" t="s">
        <v>90</v>
      </c>
      <c r="B35" s="63" t="s">
        <v>77</v>
      </c>
      <c r="G35" s="11" t="s">
        <v>72</v>
      </c>
      <c r="H35">
        <v>4</v>
      </c>
    </row>
    <row r="36" spans="1:8" ht="30" customHeight="1" thickBot="1" x14ac:dyDescent="0.3">
      <c r="A36" s="15" t="s">
        <v>49</v>
      </c>
      <c r="B36" s="30" t="str">
        <f>VLOOKUP(B35,G48:H54,2,FALSE)</f>
        <v>-</v>
      </c>
      <c r="G36" s="11" t="s">
        <v>73</v>
      </c>
      <c r="H36">
        <v>5</v>
      </c>
    </row>
    <row r="37" spans="1:8" ht="30" customHeight="1" x14ac:dyDescent="0.25">
      <c r="A37" s="101" t="s">
        <v>97</v>
      </c>
      <c r="B37" s="102"/>
    </row>
    <row r="38" spans="1:8" ht="30" customHeight="1" thickBot="1" x14ac:dyDescent="0.3">
      <c r="A38" s="29" t="s">
        <v>98</v>
      </c>
      <c r="B38" s="63"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8" t="s">
        <v>119</v>
      </c>
      <c r="B46" s="116"/>
    </row>
    <row r="47" spans="1:8" ht="30" customHeight="1" thickBot="1" x14ac:dyDescent="0.3">
      <c r="A47" s="114"/>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Schede'!#REF!,"non utilizzata")</f>
        <v>non utilizzata</v>
      </c>
      <c r="D2" s="103" t="s">
        <v>80</v>
      </c>
      <c r="E2" s="104"/>
      <c r="F2" s="65" t="s">
        <v>37</v>
      </c>
      <c r="H2" t="s">
        <v>36</v>
      </c>
    </row>
    <row r="3" spans="1:8" ht="45" customHeight="1" thickBot="1" x14ac:dyDescent="0.3">
      <c r="A3" s="110" t="s">
        <v>176</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77</v>
      </c>
      <c r="G7" s="8" t="s">
        <v>45</v>
      </c>
      <c r="H7">
        <v>2</v>
      </c>
    </row>
    <row r="8" spans="1:8" ht="30" customHeight="1" thickBot="1" x14ac:dyDescent="0.3">
      <c r="A8" s="23" t="s">
        <v>49</v>
      </c>
      <c r="B8" s="22" t="str">
        <f>VLOOKUP(B7,G5:H10,2,FALSE)</f>
        <v>-</v>
      </c>
      <c r="G8" s="7" t="s">
        <v>46</v>
      </c>
      <c r="H8">
        <v>3</v>
      </c>
    </row>
    <row r="9" spans="1:8" ht="30" customHeight="1" thickBot="1" x14ac:dyDescent="0.3">
      <c r="A9" s="101" t="s">
        <v>50</v>
      </c>
      <c r="B9" s="102"/>
      <c r="G9" s="7" t="s">
        <v>47</v>
      </c>
      <c r="H9">
        <v>4</v>
      </c>
    </row>
    <row r="10" spans="1:8" ht="30" customHeight="1" thickBot="1" x14ac:dyDescent="0.3">
      <c r="A10" s="25" t="s">
        <v>51</v>
      </c>
      <c r="B10" s="64" t="s">
        <v>77</v>
      </c>
      <c r="G10" s="7" t="s">
        <v>48</v>
      </c>
      <c r="H10">
        <v>5</v>
      </c>
    </row>
    <row r="11" spans="1:8" ht="30" customHeight="1" thickBot="1" x14ac:dyDescent="0.3">
      <c r="A11" s="26" t="s">
        <v>49</v>
      </c>
      <c r="B11" s="22" t="str">
        <f>VLOOKUP(B10,G13:H15,2,FALSE)</f>
        <v>-</v>
      </c>
    </row>
    <row r="12" spans="1:8" ht="30" customHeight="1" x14ac:dyDescent="0.25">
      <c r="A12" s="101" t="s">
        <v>54</v>
      </c>
      <c r="B12" s="102"/>
      <c r="G12" s="12"/>
    </row>
    <row r="13" spans="1:8" ht="30" customHeight="1" thickBot="1" x14ac:dyDescent="0.3">
      <c r="A13" s="27" t="s">
        <v>55</v>
      </c>
      <c r="B13" s="64"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1" t="s">
        <v>59</v>
      </c>
      <c r="B15" s="102"/>
      <c r="G15" s="7" t="s">
        <v>53</v>
      </c>
      <c r="H15">
        <v>5</v>
      </c>
    </row>
    <row r="16" spans="1:8" ht="39" customHeight="1" x14ac:dyDescent="0.25">
      <c r="A16" s="28" t="s">
        <v>60</v>
      </c>
      <c r="B16" s="63" t="s">
        <v>77</v>
      </c>
    </row>
    <row r="17" spans="1:8" ht="30" customHeight="1" thickBot="1" x14ac:dyDescent="0.3">
      <c r="A17" s="15" t="s">
        <v>49</v>
      </c>
      <c r="B17" s="30" t="str">
        <f>VLOOKUP(B16,G22:H25,2,FALSE)</f>
        <v>-</v>
      </c>
      <c r="G17" s="7" t="s">
        <v>77</v>
      </c>
      <c r="H17" t="s">
        <v>76</v>
      </c>
    </row>
    <row r="18" spans="1:8" ht="30" customHeight="1" thickBot="1" x14ac:dyDescent="0.3">
      <c r="A18" s="101" t="s">
        <v>64</v>
      </c>
      <c r="B18" s="102"/>
      <c r="G18" s="11" t="s">
        <v>56</v>
      </c>
      <c r="H18">
        <v>1</v>
      </c>
    </row>
    <row r="19" spans="1:8" ht="30" customHeight="1" thickBot="1" x14ac:dyDescent="0.3">
      <c r="A19" s="29" t="s">
        <v>78</v>
      </c>
      <c r="B19" s="63" t="s">
        <v>77</v>
      </c>
      <c r="G19" s="11" t="s">
        <v>57</v>
      </c>
      <c r="H19">
        <v>3</v>
      </c>
    </row>
    <row r="20" spans="1:8" ht="30" customHeight="1" thickBot="1" x14ac:dyDescent="0.3">
      <c r="A20" s="15" t="s">
        <v>49</v>
      </c>
      <c r="B20" s="30" t="str">
        <f>VLOOKUP(B19,G27:H29,2,FALSE)</f>
        <v>-</v>
      </c>
      <c r="G20" s="11" t="s">
        <v>58</v>
      </c>
      <c r="H20">
        <v>5</v>
      </c>
    </row>
    <row r="21" spans="1:8" ht="30" customHeight="1" x14ac:dyDescent="0.25">
      <c r="A21" s="101" t="s">
        <v>67</v>
      </c>
      <c r="B21" s="102"/>
    </row>
    <row r="22" spans="1:8" ht="30" customHeight="1" thickBot="1" x14ac:dyDescent="0.3">
      <c r="A22" s="29" t="s">
        <v>68</v>
      </c>
      <c r="B22" s="63"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77</v>
      </c>
      <c r="G29" s="11" t="s">
        <v>66</v>
      </c>
      <c r="H29">
        <v>5</v>
      </c>
    </row>
    <row r="30" spans="1:8" ht="30" customHeight="1" thickBot="1" x14ac:dyDescent="0.3">
      <c r="A30" s="15" t="s">
        <v>49</v>
      </c>
      <c r="B30" s="30" t="str">
        <f>VLOOKUP(B29,G38:H43,2,FALSE)</f>
        <v>-</v>
      </c>
    </row>
    <row r="31" spans="1:8" ht="30" customHeight="1" thickBot="1" x14ac:dyDescent="0.3">
      <c r="A31" s="101" t="s">
        <v>87</v>
      </c>
      <c r="B31" s="102"/>
      <c r="G31" s="7" t="s">
        <v>77</v>
      </c>
      <c r="H31" t="s">
        <v>76</v>
      </c>
    </row>
    <row r="32" spans="1:8" ht="42" customHeight="1" thickBot="1" x14ac:dyDescent="0.3">
      <c r="A32" s="29" t="s">
        <v>88</v>
      </c>
      <c r="B32" s="63"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1" t="s">
        <v>89</v>
      </c>
      <c r="B34" s="102"/>
      <c r="G34" s="11" t="s">
        <v>71</v>
      </c>
      <c r="H34">
        <v>3</v>
      </c>
    </row>
    <row r="35" spans="1:8" ht="30" customHeight="1" thickBot="1" x14ac:dyDescent="0.3">
      <c r="A35" s="29" t="s">
        <v>90</v>
      </c>
      <c r="B35" s="63" t="s">
        <v>77</v>
      </c>
      <c r="G35" s="11" t="s">
        <v>72</v>
      </c>
      <c r="H35">
        <v>4</v>
      </c>
    </row>
    <row r="36" spans="1:8" ht="30" customHeight="1" thickBot="1" x14ac:dyDescent="0.3">
      <c r="A36" s="15" t="s">
        <v>49</v>
      </c>
      <c r="B36" s="30" t="str">
        <f>VLOOKUP(B35,G48:H54,2,FALSE)</f>
        <v>-</v>
      </c>
      <c r="G36" s="11" t="s">
        <v>73</v>
      </c>
      <c r="H36">
        <v>5</v>
      </c>
    </row>
    <row r="37" spans="1:8" ht="30" customHeight="1" x14ac:dyDescent="0.25">
      <c r="A37" s="101" t="s">
        <v>97</v>
      </c>
      <c r="B37" s="102"/>
    </row>
    <row r="38" spans="1:8" ht="30" customHeight="1" thickBot="1" x14ac:dyDescent="0.3">
      <c r="A38" s="29" t="s">
        <v>98</v>
      </c>
      <c r="B38" s="63"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8" t="s">
        <v>119</v>
      </c>
      <c r="B46" s="116"/>
    </row>
    <row r="47" spans="1:8" ht="30" customHeight="1" thickBot="1" x14ac:dyDescent="0.3">
      <c r="A47" s="114"/>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103" t="s">
        <v>80</v>
      </c>
      <c r="E2" s="104"/>
      <c r="F2" s="65" t="s">
        <v>36</v>
      </c>
      <c r="H2" t="s">
        <v>36</v>
      </c>
    </row>
    <row r="3" spans="1:8" ht="45" customHeight="1" thickBot="1" x14ac:dyDescent="0.3">
      <c r="A3" s="110" t="s">
        <v>3</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66</v>
      </c>
      <c r="G19" s="11" t="s">
        <v>57</v>
      </c>
      <c r="H19">
        <v>3</v>
      </c>
    </row>
    <row r="20" spans="1:8" ht="30" customHeight="1" thickBot="1" x14ac:dyDescent="0.3">
      <c r="A20" s="15" t="s">
        <v>49</v>
      </c>
      <c r="B20" s="30">
        <f>VLOOKUP(B19,G27:H29,2,FALSE)</f>
        <v>5</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92</v>
      </c>
      <c r="G35" s="11" t="s">
        <v>72</v>
      </c>
      <c r="H35">
        <v>4</v>
      </c>
    </row>
    <row r="36" spans="1:8" ht="30" customHeight="1" thickBot="1" x14ac:dyDescent="0.3">
      <c r="A36" s="15" t="s">
        <v>49</v>
      </c>
      <c r="B36" s="30">
        <f>VLOOKUP(B35,G48:H54,2,FALSE)</f>
        <v>1</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5.25</v>
      </c>
    </row>
    <row r="45" spans="1:8" ht="30" customHeight="1" thickBot="1" x14ac:dyDescent="0.3">
      <c r="A45" s="34"/>
      <c r="B45" s="35"/>
    </row>
    <row r="46" spans="1:8" ht="30" customHeight="1" thickBot="1" x14ac:dyDescent="0.3">
      <c r="A46" s="108" t="s">
        <v>119</v>
      </c>
      <c r="B46" s="116"/>
    </row>
    <row r="47" spans="1:8" ht="81.75" customHeight="1" thickBot="1" x14ac:dyDescent="0.3">
      <c r="A47" s="114" t="s">
        <v>211</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4</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08" t="s">
        <v>119</v>
      </c>
      <c r="B46" s="116"/>
    </row>
    <row r="47" spans="1:8" s="5" customFormat="1" ht="78.75" customHeight="1" thickBot="1" x14ac:dyDescent="0.3">
      <c r="A47" s="114" t="s">
        <v>228</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5</v>
      </c>
      <c r="D2" s="103" t="s">
        <v>80</v>
      </c>
      <c r="E2" s="104"/>
      <c r="F2" s="65" t="s">
        <v>36</v>
      </c>
      <c r="H2" t="s">
        <v>36</v>
      </c>
    </row>
    <row r="3" spans="1:8" ht="45" customHeight="1" thickBot="1" x14ac:dyDescent="0.3">
      <c r="A3" s="110" t="s">
        <v>5</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47</v>
      </c>
      <c r="G7" s="8" t="s">
        <v>45</v>
      </c>
      <c r="H7">
        <v>2</v>
      </c>
    </row>
    <row r="8" spans="1:8" ht="30" customHeight="1" thickBot="1" x14ac:dyDescent="0.3">
      <c r="A8" s="23" t="s">
        <v>49</v>
      </c>
      <c r="B8" s="22">
        <f>VLOOKUP(B7,G5:H10,2,FALSE)</f>
        <v>4</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92</v>
      </c>
      <c r="G35" s="11" t="s">
        <v>72</v>
      </c>
      <c r="H35">
        <v>4</v>
      </c>
    </row>
    <row r="36" spans="1:8" ht="30" customHeight="1" thickBot="1" x14ac:dyDescent="0.3">
      <c r="A36" s="15" t="s">
        <v>49</v>
      </c>
      <c r="B36" s="30">
        <f>VLOOKUP(B35,G48:H54,2,FALSE)</f>
        <v>1</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08" t="s">
        <v>119</v>
      </c>
      <c r="B46" s="116"/>
    </row>
    <row r="47" spans="1:8" ht="80.25" customHeight="1" thickBot="1" x14ac:dyDescent="0.3">
      <c r="A47" s="114" t="s">
        <v>212</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e">
        <f>IF(F2="SI",'Indice Schede'!#REF!,"non utilizzata")</f>
        <v>#REF!</v>
      </c>
      <c r="D2" s="103" t="s">
        <v>80</v>
      </c>
      <c r="E2" s="104"/>
      <c r="F2" s="65" t="s">
        <v>36</v>
      </c>
      <c r="H2" t="s">
        <v>36</v>
      </c>
    </row>
    <row r="3" spans="1:8" ht="45" customHeight="1" thickBot="1" x14ac:dyDescent="0.3">
      <c r="A3" s="110" t="s">
        <v>120</v>
      </c>
      <c r="B3" s="111"/>
      <c r="H3" t="s">
        <v>37</v>
      </c>
    </row>
    <row r="4" spans="1:8" ht="31.5" customHeight="1" thickBot="1" x14ac:dyDescent="0.3">
      <c r="A4" s="108" t="s">
        <v>39</v>
      </c>
      <c r="B4" s="109"/>
      <c r="D4" s="105" t="s">
        <v>81</v>
      </c>
      <c r="E4" s="106"/>
      <c r="F4" s="107"/>
    </row>
    <row r="5" spans="1:8" ht="15.75" thickBot="1" x14ac:dyDescent="0.3">
      <c r="A5" s="16" t="s">
        <v>40</v>
      </c>
      <c r="B5" s="17" t="s">
        <v>41</v>
      </c>
      <c r="G5" s="9" t="s">
        <v>77</v>
      </c>
      <c r="H5" t="s">
        <v>76</v>
      </c>
    </row>
    <row r="6" spans="1:8" ht="30" customHeight="1" thickBot="1" x14ac:dyDescent="0.3">
      <c r="A6" s="101" t="s">
        <v>42</v>
      </c>
      <c r="B6" s="102"/>
      <c r="G6" s="10" t="s">
        <v>44</v>
      </c>
      <c r="H6">
        <v>1</v>
      </c>
    </row>
    <row r="7" spans="1:8" ht="30" customHeight="1" thickBot="1" x14ac:dyDescent="0.3">
      <c r="A7" s="24" t="s">
        <v>43</v>
      </c>
      <c r="B7" s="63" t="s">
        <v>44</v>
      </c>
      <c r="G7" s="8" t="s">
        <v>45</v>
      </c>
      <c r="H7">
        <v>2</v>
      </c>
    </row>
    <row r="8" spans="1:8" ht="30" customHeight="1" thickBot="1" x14ac:dyDescent="0.3">
      <c r="A8" s="23" t="s">
        <v>49</v>
      </c>
      <c r="B8" s="22">
        <f>VLOOKUP(B7,G5:H10,2,FALSE)</f>
        <v>1</v>
      </c>
      <c r="G8" s="7" t="s">
        <v>46</v>
      </c>
      <c r="H8">
        <v>3</v>
      </c>
    </row>
    <row r="9" spans="1:8" ht="30" customHeight="1" thickBot="1" x14ac:dyDescent="0.3">
      <c r="A9" s="101" t="s">
        <v>50</v>
      </c>
      <c r="B9" s="102"/>
      <c r="G9" s="7" t="s">
        <v>47</v>
      </c>
      <c r="H9">
        <v>4</v>
      </c>
    </row>
    <row r="10" spans="1:8" ht="30" customHeight="1" thickBot="1" x14ac:dyDescent="0.3">
      <c r="A10" s="25" t="s">
        <v>51</v>
      </c>
      <c r="B10" s="64" t="s">
        <v>53</v>
      </c>
      <c r="G10" s="7" t="s">
        <v>48</v>
      </c>
      <c r="H10">
        <v>5</v>
      </c>
    </row>
    <row r="11" spans="1:8" ht="30" customHeight="1" thickBot="1" x14ac:dyDescent="0.3">
      <c r="A11" s="26" t="s">
        <v>49</v>
      </c>
      <c r="B11" s="22">
        <f>VLOOKUP(B10,G13:H15,2,FALSE)</f>
        <v>5</v>
      </c>
    </row>
    <row r="12" spans="1:8" ht="30" customHeight="1" x14ac:dyDescent="0.25">
      <c r="A12" s="101" t="s">
        <v>54</v>
      </c>
      <c r="B12" s="102"/>
      <c r="G12" s="12"/>
    </row>
    <row r="13" spans="1:8" ht="30" customHeight="1" thickBot="1" x14ac:dyDescent="0.3">
      <c r="A13" s="27" t="s">
        <v>55</v>
      </c>
      <c r="B13" s="64"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1" t="s">
        <v>59</v>
      </c>
      <c r="B15" s="102"/>
      <c r="G15" s="7" t="s">
        <v>53</v>
      </c>
      <c r="H15">
        <v>5</v>
      </c>
    </row>
    <row r="16" spans="1:8" ht="39" customHeight="1" x14ac:dyDescent="0.25">
      <c r="A16" s="28" t="s">
        <v>60</v>
      </c>
      <c r="B16" s="63" t="s">
        <v>63</v>
      </c>
    </row>
    <row r="17" spans="1:8" ht="30" customHeight="1" thickBot="1" x14ac:dyDescent="0.3">
      <c r="A17" s="15" t="s">
        <v>49</v>
      </c>
      <c r="B17" s="30">
        <f>VLOOKUP(B16,G22:H25,2,FALSE)</f>
        <v>5</v>
      </c>
      <c r="G17" s="7" t="s">
        <v>77</v>
      </c>
      <c r="H17" t="s">
        <v>76</v>
      </c>
    </row>
    <row r="18" spans="1:8" ht="30" customHeight="1" thickBot="1" x14ac:dyDescent="0.3">
      <c r="A18" s="101" t="s">
        <v>64</v>
      </c>
      <c r="B18" s="102"/>
      <c r="G18" s="11" t="s">
        <v>56</v>
      </c>
      <c r="H18">
        <v>1</v>
      </c>
    </row>
    <row r="19" spans="1:8" ht="30" customHeight="1" thickBot="1" x14ac:dyDescent="0.3">
      <c r="A19" s="29" t="s">
        <v>78</v>
      </c>
      <c r="B19" s="63" t="s">
        <v>65</v>
      </c>
      <c r="G19" s="11" t="s">
        <v>57</v>
      </c>
      <c r="H19">
        <v>3</v>
      </c>
    </row>
    <row r="20" spans="1:8" ht="30" customHeight="1" thickBot="1" x14ac:dyDescent="0.3">
      <c r="A20" s="15" t="s">
        <v>49</v>
      </c>
      <c r="B20" s="30">
        <f>VLOOKUP(B19,G27:H29,2,FALSE)</f>
        <v>1</v>
      </c>
      <c r="G20" s="11" t="s">
        <v>58</v>
      </c>
      <c r="H20">
        <v>5</v>
      </c>
    </row>
    <row r="21" spans="1:8" ht="30" customHeight="1" x14ac:dyDescent="0.25">
      <c r="A21" s="101" t="s">
        <v>67</v>
      </c>
      <c r="B21" s="102"/>
    </row>
    <row r="22" spans="1:8" ht="30" customHeight="1" thickBot="1" x14ac:dyDescent="0.3">
      <c r="A22" s="29" t="s">
        <v>68</v>
      </c>
      <c r="B22" s="63"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2" t="s">
        <v>75</v>
      </c>
      <c r="B25" s="113"/>
      <c r="G25" s="11" t="s">
        <v>63</v>
      </c>
      <c r="H25">
        <v>5</v>
      </c>
    </row>
    <row r="26" spans="1:8" ht="9.75" customHeight="1" thickBot="1" x14ac:dyDescent="0.3"/>
    <row r="27" spans="1:8" ht="30" customHeight="1" thickBot="1" x14ac:dyDescent="0.3">
      <c r="A27" s="108" t="s">
        <v>84</v>
      </c>
      <c r="B27" s="109"/>
      <c r="G27" s="7" t="s">
        <v>77</v>
      </c>
      <c r="H27" t="s">
        <v>76</v>
      </c>
    </row>
    <row r="28" spans="1:8" ht="30" customHeight="1" thickBot="1" x14ac:dyDescent="0.3">
      <c r="A28" s="101" t="s">
        <v>85</v>
      </c>
      <c r="B28" s="102"/>
      <c r="G28" s="11" t="s">
        <v>65</v>
      </c>
      <c r="H28">
        <v>1</v>
      </c>
    </row>
    <row r="29" spans="1:8" ht="66.75" customHeight="1" thickBot="1" x14ac:dyDescent="0.3">
      <c r="A29" s="29" t="s">
        <v>86</v>
      </c>
      <c r="B29" s="63" t="s">
        <v>102</v>
      </c>
      <c r="G29" s="11" t="s">
        <v>66</v>
      </c>
      <c r="H29">
        <v>5</v>
      </c>
    </row>
    <row r="30" spans="1:8" ht="30" customHeight="1" thickBot="1" x14ac:dyDescent="0.3">
      <c r="A30" s="15" t="s">
        <v>49</v>
      </c>
      <c r="B30" s="30">
        <f>VLOOKUP(B29,G38:H43,2,FALSE)</f>
        <v>1</v>
      </c>
    </row>
    <row r="31" spans="1:8" ht="30" customHeight="1" thickBot="1" x14ac:dyDescent="0.3">
      <c r="A31" s="101" t="s">
        <v>87</v>
      </c>
      <c r="B31" s="102"/>
      <c r="G31" s="7" t="s">
        <v>77</v>
      </c>
      <c r="H31" t="s">
        <v>76</v>
      </c>
    </row>
    <row r="32" spans="1:8" ht="42" customHeight="1" thickBot="1" x14ac:dyDescent="0.3">
      <c r="A32" s="29" t="s">
        <v>88</v>
      </c>
      <c r="B32" s="63"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1" t="s">
        <v>89</v>
      </c>
      <c r="B34" s="102"/>
      <c r="G34" s="11" t="s">
        <v>71</v>
      </c>
      <c r="H34">
        <v>3</v>
      </c>
    </row>
    <row r="35" spans="1:8" ht="30" customHeight="1" thickBot="1" x14ac:dyDescent="0.3">
      <c r="A35" s="29" t="s">
        <v>90</v>
      </c>
      <c r="B35" s="63" t="s">
        <v>91</v>
      </c>
      <c r="G35" s="11" t="s">
        <v>72</v>
      </c>
      <c r="H35">
        <v>4</v>
      </c>
    </row>
    <row r="36" spans="1:8" ht="30" customHeight="1" thickBot="1" x14ac:dyDescent="0.3">
      <c r="A36" s="15" t="s">
        <v>49</v>
      </c>
      <c r="B36" s="30">
        <f>VLOOKUP(B35,G48:H54,2,FALSE)</f>
        <v>0</v>
      </c>
      <c r="G36" s="11" t="s">
        <v>73</v>
      </c>
      <c r="H36">
        <v>5</v>
      </c>
    </row>
    <row r="37" spans="1:8" ht="30" customHeight="1" x14ac:dyDescent="0.25">
      <c r="A37" s="101" t="s">
        <v>97</v>
      </c>
      <c r="B37" s="102"/>
    </row>
    <row r="38" spans="1:8" ht="30" customHeight="1" thickBot="1" x14ac:dyDescent="0.3">
      <c r="A38" s="29" t="s">
        <v>98</v>
      </c>
      <c r="B38" s="63"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2" t="s">
        <v>100</v>
      </c>
      <c r="B41" s="113"/>
      <c r="G41" s="7" t="s">
        <v>104</v>
      </c>
      <c r="H41">
        <v>3</v>
      </c>
    </row>
    <row r="42" spans="1:8" ht="30" customHeight="1" thickBot="1" x14ac:dyDescent="0.3">
      <c r="A42" s="20"/>
      <c r="B42" s="20"/>
      <c r="G42" s="7" t="s">
        <v>105</v>
      </c>
      <c r="H42">
        <v>4</v>
      </c>
    </row>
    <row r="43" spans="1:8" ht="30" customHeight="1" thickBot="1" x14ac:dyDescent="0.3">
      <c r="A43" s="108" t="s">
        <v>101</v>
      </c>
      <c r="B43" s="116"/>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08" t="s">
        <v>119</v>
      </c>
      <c r="B46" s="116"/>
    </row>
    <row r="47" spans="1:8" ht="55.5" customHeight="1" thickBot="1" x14ac:dyDescent="0.3">
      <c r="A47" s="114" t="s">
        <v>183</v>
      </c>
      <c r="B47" s="115"/>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Segretario</cp:lastModifiedBy>
  <cp:lastPrinted>2018-02-13T10:13:43Z</cp:lastPrinted>
  <dcterms:created xsi:type="dcterms:W3CDTF">2017-10-19T12:38:16Z</dcterms:created>
  <dcterms:modified xsi:type="dcterms:W3CDTF">2019-02-01T11:48:08Z</dcterms:modified>
</cp:coreProperties>
</file>